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330" windowHeight="4305" activeTab="0"/>
  </bookViews>
  <sheets>
    <sheet name="入力手順" sheetId="1" r:id="rId1"/>
    <sheet name="Sheet2" sheetId="2" r:id="rId2"/>
    <sheet name="入力表" sheetId="3" r:id="rId3"/>
    <sheet name="データ確認" sheetId="4" r:id="rId4"/>
    <sheet name="Sheet1" sheetId="5" r:id="rId5"/>
    <sheet name="戦績通知票（生徒宛）" sheetId="6" r:id="rId6"/>
    <sheet name="ポイント表" sheetId="7" r:id="rId7"/>
    <sheet name="drawU17BS" sheetId="8" r:id="rId8"/>
  </sheets>
  <definedNames>
    <definedName name="ichi">'入力表'!$AW$3:$AW$4</definedName>
    <definedName name="_xlnm.Print_Area" localSheetId="7">'drawU17BS'!$A$3:$K$752</definedName>
    <definedName name="_xlnm.Print_Area" localSheetId="5">'戦績通知票（生徒宛）'!$D$6:$I$56</definedName>
    <definedName name="_xlnm.Print_Area" localSheetId="0">'入力手順'!$A$2:$X$88</definedName>
    <definedName name="_xlnm.Print_Area" localSheetId="2">'入力表'!$N$3:$AO$52</definedName>
    <definedName name="_xlnm.Print_Titles" localSheetId="2">'入力表'!$A:$F,'入力表'!$2:$2</definedName>
    <definedName name="Ｘ">'ポイント表'!$M$45</definedName>
    <definedName name="いち">'入力表'!$IP$3:$IP$4</definedName>
    <definedName name="全範囲">'入力表'!$A$2:$AP$122</definedName>
  </definedNames>
  <calcPr fullCalcOnLoad="1"/>
</workbook>
</file>

<file path=xl/comments3.xml><?xml version="1.0" encoding="utf-8"?>
<comments xmlns="http://schemas.openxmlformats.org/spreadsheetml/2006/main">
  <authors>
    <author> </author>
    <author>toru</author>
    <author>koumu</author>
  </authors>
  <commentList>
    <comment ref="D2" authorId="0">
      <text>
        <r>
          <rPr>
            <b/>
            <sz val="9"/>
            <rFont val="ＭＳ Ｐゴシック"/>
            <family val="3"/>
          </rPr>
          <t>ここには何も入れないで下さい。</t>
        </r>
      </text>
    </comment>
    <comment ref="E2" authorId="0">
      <text>
        <r>
          <rPr>
            <sz val="9"/>
            <rFont val="ＭＳ Ｐゴシック"/>
            <family val="3"/>
          </rPr>
          <t>新入部員はここを空欄に</t>
        </r>
      </text>
    </comment>
    <comment ref="F2" authorId="0">
      <text>
        <r>
          <rPr>
            <sz val="9"/>
            <rFont val="ＭＳ Ｐゴシック"/>
            <family val="3"/>
          </rPr>
          <t>新入部員の名前をこの列に打って下さい。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フリガナもできれば入れて下さい。</t>
        </r>
      </text>
    </comment>
    <comment ref="I2" authorId="0">
      <text>
        <r>
          <rPr>
            <b/>
            <sz val="9"/>
            <rFont val="ＭＳ Ｐゴシック"/>
            <family val="3"/>
          </rPr>
          <t>○×高
と入力</t>
        </r>
      </text>
    </comment>
    <comment ref="K2" authorId="0">
      <text>
        <r>
          <rPr>
            <b/>
            <sz val="9"/>
            <rFont val="ＭＳ Ｐゴシック"/>
            <family val="3"/>
          </rPr>
          <t>生年</t>
        </r>
      </text>
    </comment>
    <comment ref="L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生まれた月</t>
        </r>
      </text>
    </comment>
    <comment ref="M2" authorId="0">
      <text>
        <r>
          <rPr>
            <b/>
            <sz val="9"/>
            <rFont val="ＭＳ Ｐゴシック"/>
            <family val="3"/>
          </rPr>
          <t>生まれた日</t>
        </r>
      </text>
    </comment>
    <comment ref="B2" authorId="0">
      <text>
        <r>
          <rPr>
            <sz val="9"/>
            <rFont val="ＭＳ Ｐゴシック"/>
            <family val="3"/>
          </rPr>
          <t xml:space="preserve">新規登録の場合のみ、
高体連登録番号を入力っください。
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ここの番号は消さないでください。
生徒通知表印刷とリンクしています。
</t>
        </r>
      </text>
    </comment>
    <comment ref="P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Q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Q3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AF2" authorId="1">
      <text>
        <r>
          <rPr>
            <b/>
            <sz val="12"/>
            <rFont val="ＭＳ Ｐゴシック"/>
            <family val="3"/>
          </rPr>
          <t>１回戦Byeの２回戦敗退も１Ｒ敗退と同じ扱いになります。</t>
        </r>
      </text>
    </comment>
    <comment ref="AI2" authorId="1">
      <text>
        <r>
          <rPr>
            <b/>
            <sz val="10"/>
            <rFont val="ＭＳ Ｐゴシック"/>
            <family val="3"/>
          </rPr>
          <t>予選決勝で敗退した場合、この列に　1　と入力してください。</t>
        </r>
      </text>
    </comment>
    <comment ref="AD2" authorId="1">
      <text>
        <r>
          <rPr>
            <b/>
            <sz val="10"/>
            <rFont val="ＭＳ Ｐゴシック"/>
            <family val="3"/>
          </rPr>
          <t>順位は自動的に計算されます。</t>
        </r>
      </text>
    </comment>
    <comment ref="AO2" authorId="1">
      <text>
        <r>
          <rPr>
            <b/>
            <sz val="10"/>
            <rFont val="ＭＳ Ｐゴシック"/>
            <family val="3"/>
          </rPr>
          <t>本戦決勝で勝利をおさめた場合、１　と入力。</t>
        </r>
      </text>
    </comment>
    <comment ref="AN2" authorId="1">
      <text>
        <r>
          <rPr>
            <sz val="10"/>
            <rFont val="ＭＳ Ｐゴシック"/>
            <family val="3"/>
          </rPr>
          <t xml:space="preserve">本戦決勝で敗退した場合、　１　と入力
</t>
        </r>
      </text>
    </comment>
    <comment ref="AM2" authorId="1">
      <text>
        <r>
          <rPr>
            <sz val="10"/>
            <rFont val="ＭＳ Ｐゴシック"/>
            <family val="3"/>
          </rPr>
          <t xml:space="preserve">本戦準決勝で敗退した場合、この列に　１　と入力
</t>
        </r>
      </text>
    </comment>
    <comment ref="AE2" authorId="1">
      <text>
        <r>
          <rPr>
            <b/>
            <sz val="10"/>
            <rFont val="ＭＳ Ｐゴシック"/>
            <family val="3"/>
          </rPr>
          <t>当日欠席（Walk Over)の場合、　1　と入力してください。</t>
        </r>
      </text>
    </comment>
    <comment ref="O73" authorId="1">
      <text>
        <r>
          <rPr>
            <b/>
            <sz val="10"/>
            <rFont val="ＭＳ Ｐゴシック"/>
            <family val="3"/>
          </rPr>
          <t>７１人以上の場合、O72の関数をコピーして、ご使用下さい。</t>
        </r>
      </text>
    </comment>
    <comment ref="P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P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O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D3" authorId="1">
      <text>
        <r>
          <rPr>
            <b/>
            <sz val="10"/>
            <rFont val="ＭＳ Ｐゴシック"/>
            <family val="3"/>
          </rPr>
          <t>ここには関数が入っています。</t>
        </r>
      </text>
    </comment>
    <comment ref="AE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1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2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3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4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5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3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4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5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6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7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8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69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0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1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E72" authorId="1">
      <text>
        <r>
          <rPr>
            <b/>
            <sz val="9"/>
            <rFont val="ＭＳ Ｐゴシック"/>
            <family val="3"/>
          </rPr>
          <t>当日欠席の場合も　１　と入力</t>
        </r>
      </text>
    </comment>
    <comment ref="AF3" authorId="1">
      <text>
        <r>
          <rPr>
            <sz val="12"/>
            <rFont val="ＭＳ Ｐゴシック"/>
            <family val="3"/>
          </rPr>
          <t xml:space="preserve">該当する場合
数字の　1 を
入力して下さい。
</t>
        </r>
      </text>
    </comment>
    <comment ref="E3" authorId="1">
      <text>
        <r>
          <rPr>
            <sz val="12"/>
            <rFont val="ＭＳ Ｐゴシック"/>
            <family val="3"/>
          </rPr>
          <t>必要なデータ（関西登録番号、氏名、フリガナ、所属、生年月日）をＥ列からＭ列に貼り付けてください。
データの取得方法：滋賀県高体連テニス部のホームページからダウンロードしてください。</t>
        </r>
      </text>
    </comment>
    <comment ref="P2" authorId="2">
      <text>
        <r>
          <rPr>
            <sz val="9"/>
            <rFont val="ＭＳ Ｐゴシック"/>
            <family val="3"/>
          </rPr>
          <t xml:space="preserve">当日欠席の場合も　1 と入力してください。
</t>
        </r>
      </text>
    </comment>
    <comment ref="AP2" authorId="2">
      <text>
        <r>
          <rPr>
            <b/>
            <sz val="9"/>
            <rFont val="ＭＳ Ｐゴシック"/>
            <family val="3"/>
          </rPr>
          <t>新規登録選手またはダウンロードデータに出場選手がない場合、その旨を入力してください。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toru</author>
  </authors>
  <commentList>
    <comment ref="G15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<sst xmlns="http://schemas.openxmlformats.org/spreadsheetml/2006/main" count="1160" uniqueCount="639">
  <si>
    <t>氏　　名</t>
  </si>
  <si>
    <t>ﾌﾘｶﾞﾅ</t>
  </si>
  <si>
    <t>府県名</t>
  </si>
  <si>
    <t>所属名</t>
  </si>
  <si>
    <t>Categ.</t>
  </si>
  <si>
    <t>年</t>
  </si>
  <si>
    <t>月</t>
  </si>
  <si>
    <t>日</t>
  </si>
  <si>
    <t>高体連Ｎｏ．</t>
  </si>
  <si>
    <t>登録年</t>
  </si>
  <si>
    <t>　　（生年月日は不明でも必ず生まれた年は、入力して下さい。）</t>
  </si>
  <si>
    <t>入力結果の確認をお願いします。</t>
  </si>
  <si>
    <t>団体名</t>
  </si>
  <si>
    <t>データ提出期限および提出先</t>
  </si>
  <si>
    <t>【申し込み本数】</t>
  </si>
  <si>
    <t>1R</t>
  </si>
  <si>
    <t>2R</t>
  </si>
  <si>
    <t>3R</t>
  </si>
  <si>
    <t>整理番号</t>
  </si>
  <si>
    <t>【男子部用】</t>
  </si>
  <si>
    <t>4R</t>
  </si>
  <si>
    <t>No.</t>
  </si>
  <si>
    <t>別表１</t>
  </si>
  <si>
    <t>ポイントランキング対象トーナメント及びグレード</t>
  </si>
  <si>
    <t>Ｓドロー番号</t>
  </si>
  <si>
    <t>男子Ｄ</t>
  </si>
  <si>
    <r>
      <t xml:space="preserve">予選
</t>
    </r>
    <r>
      <rPr>
        <sz val="16"/>
        <rFont val="ＭＳ Ｐ明朝"/>
        <family val="1"/>
      </rPr>
      <t>3Ｒ</t>
    </r>
    <r>
      <rPr>
        <sz val="11"/>
        <rFont val="ＭＳ Ｐ明朝"/>
        <family val="1"/>
      </rPr>
      <t xml:space="preserve">
敗退</t>
    </r>
  </si>
  <si>
    <r>
      <t xml:space="preserve">予選
</t>
    </r>
    <r>
      <rPr>
        <sz val="16"/>
        <rFont val="ＭＳ Ｐ明朝"/>
        <family val="1"/>
      </rPr>
      <t xml:space="preserve">4Ｒ
</t>
    </r>
    <r>
      <rPr>
        <sz val="11"/>
        <rFont val="ＭＳ Ｐ明朝"/>
        <family val="1"/>
      </rPr>
      <t>敗退</t>
    </r>
  </si>
  <si>
    <t>Ｄドロー
番号</t>
  </si>
  <si>
    <t>Ｄ
順位</t>
  </si>
  <si>
    <t>S
順位</t>
  </si>
  <si>
    <t>当日欠席</t>
  </si>
  <si>
    <t>KTA番号</t>
  </si>
  <si>
    <t>貴校参加選手の順位データを以下の要領で入力をお願いします。</t>
  </si>
  <si>
    <t>注意３：　予選決勝で１位となり、本戦「当日欠席」した場合、３２強扱いとなります。</t>
  </si>
  <si>
    <t>　　　　　「本戦１Ｒ敗退」扱いにして下さい。　※当日欠席（０ポイント）にはなりません</t>
  </si>
  <si>
    <t>注意４：　対戦相手が「当日欠席（Ｗ．Ｏ．）の場合、通常勝ち上がった場合と同じ扱いになります。</t>
  </si>
  <si>
    <t>備考
（新規データ等）</t>
  </si>
  <si>
    <t>　　新規登録の旨を記し、氏名・ふりがな・生年月日等を分かる範囲で結構ですので入力して下さい。</t>
  </si>
  <si>
    <r>
      <t>注意１：　予選２回戦でも「</t>
    </r>
    <r>
      <rPr>
        <b/>
        <sz val="16"/>
        <color indexed="8"/>
        <rFont val="ＭＳ Ｐ明朝"/>
        <family val="1"/>
      </rPr>
      <t>１回戦Byeの２回戦</t>
    </r>
    <r>
      <rPr>
        <sz val="16"/>
        <color indexed="8"/>
        <rFont val="ＭＳ Ｐ明朝"/>
        <family val="1"/>
      </rPr>
      <t>」敗者は「</t>
    </r>
    <r>
      <rPr>
        <b/>
        <sz val="16"/>
        <color indexed="8"/>
        <rFont val="ＭＳ Ｐ明朝"/>
        <family val="1"/>
      </rPr>
      <t>１Ｒ敗退</t>
    </r>
    <r>
      <rPr>
        <sz val="16"/>
        <color indexed="8"/>
        <rFont val="ＭＳ Ｐ明朝"/>
        <family val="1"/>
      </rPr>
      <t>」扱いとなります。</t>
    </r>
  </si>
  <si>
    <t>Ｉｄ</t>
  </si>
  <si>
    <r>
      <t>申し込み本数と入力本数は一致しましたか？</t>
    </r>
    <r>
      <rPr>
        <b/>
        <sz val="11"/>
        <color indexed="12"/>
        <rFont val="ＭＳ Ｐ明朝"/>
        <family val="1"/>
      </rPr>
      <t>過不足が有る場合、再度チェックをお願いします。</t>
    </r>
  </si>
  <si>
    <t>貴校名</t>
  </si>
  <si>
    <t>Ｄ申込数（組）</t>
  </si>
  <si>
    <r>
      <t>A4用紙で</t>
    </r>
    <r>
      <rPr>
        <b/>
        <sz val="20"/>
        <color indexed="12"/>
        <rFont val="ＭＳ Ｐ明朝"/>
        <family val="1"/>
      </rPr>
      <t>4名</t>
    </r>
    <r>
      <rPr>
        <b/>
        <sz val="16"/>
        <color indexed="12"/>
        <rFont val="ＭＳ Ｐ明朝"/>
        <family val="1"/>
      </rPr>
      <t>の戦績を印刷できます。入力データ確認用に各選手に配付をお願い致します。</t>
    </r>
  </si>
  <si>
    <t>ジュニア大会の戦績通知票</t>
  </si>
  <si>
    <t>参加大会名：</t>
  </si>
  <si>
    <t>選手名</t>
  </si>
  <si>
    <t>所属</t>
  </si>
  <si>
    <t>シングルス戦績</t>
  </si>
  <si>
    <t>ダブルス戦績</t>
  </si>
  <si>
    <t>上記戦績に間違いがある場合、速やかに申し出て下さい。</t>
  </si>
  <si>
    <t>備考：</t>
  </si>
  <si>
    <t>敗者</t>
  </si>
  <si>
    <r>
      <t xml:space="preserve">予選１Ｒ
敗退
</t>
    </r>
    <r>
      <rPr>
        <sz val="10"/>
        <rFont val="ＭＳ Ｐ明朝"/>
        <family val="1"/>
      </rPr>
      <t>又は</t>
    </r>
    <r>
      <rPr>
        <b/>
        <sz val="12"/>
        <rFont val="ＭＳ Ｐ明朝"/>
        <family val="1"/>
      </rPr>
      <t xml:space="preserve">
１R Byeの
２R敗退</t>
    </r>
  </si>
  <si>
    <r>
      <t xml:space="preserve">予選2Ｒ
敗退
</t>
    </r>
    <r>
      <rPr>
        <sz val="12"/>
        <rFont val="ＭＳ Ｐ明朝"/>
        <family val="1"/>
      </rPr>
      <t>(1Rを対戦した場合）</t>
    </r>
    <r>
      <rPr>
        <b/>
        <sz val="12"/>
        <rFont val="ＭＳ Ｐ明朝"/>
        <family val="1"/>
      </rPr>
      <t xml:space="preserve">
</t>
    </r>
    <r>
      <rPr>
        <sz val="10"/>
        <rFont val="ＭＳ Ｐ明朝"/>
        <family val="1"/>
      </rPr>
      <t>＜１Ｒが無い場合、左の列に入力＞</t>
    </r>
  </si>
  <si>
    <r>
      <t>　　　今回出場している選手の中で、</t>
    </r>
    <r>
      <rPr>
        <b/>
        <sz val="16"/>
        <color indexed="8"/>
        <rFont val="ＭＳ Ｐ明朝"/>
        <family val="1"/>
      </rPr>
      <t>未登録の選手</t>
    </r>
    <r>
      <rPr>
        <sz val="16"/>
        <color indexed="8"/>
        <rFont val="ＭＳ Ｐ明朝"/>
        <family val="1"/>
      </rPr>
      <t>がいましたら、データの</t>
    </r>
    <r>
      <rPr>
        <u val="single"/>
        <sz val="16"/>
        <color indexed="8"/>
        <rFont val="ＭＳ Ｐ明朝"/>
        <family val="1"/>
      </rPr>
      <t>最後尾（一番下</t>
    </r>
    <r>
      <rPr>
        <sz val="16"/>
        <color indexed="8"/>
        <rFont val="ＭＳ Ｐ明朝"/>
        <family val="1"/>
      </rPr>
      <t>）の備考欄に</t>
    </r>
  </si>
  <si>
    <t>ベスト</t>
  </si>
  <si>
    <r>
      <t xml:space="preserve">本戦
</t>
    </r>
    <r>
      <rPr>
        <b/>
        <sz val="16"/>
        <rFont val="ＭＳ Ｐ明朝"/>
        <family val="1"/>
      </rPr>
      <t xml:space="preserve">１Ｒ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</si>
  <si>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2Ｒ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</si>
  <si>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3Ｒ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</si>
  <si>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4Ｒ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</si>
  <si>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6"/>
        <rFont val="ＭＳ Ｐ明朝"/>
        <family val="1"/>
      </rPr>
      <t xml:space="preserve">5Ｒ
</t>
    </r>
    <r>
      <rPr>
        <b/>
        <sz val="11"/>
        <rFont val="ＭＳ Ｐ明朝"/>
        <family val="1"/>
      </rPr>
      <t>敗退</t>
    </r>
  </si>
  <si>
    <r>
      <t xml:space="preserve">本戦
</t>
    </r>
    <r>
      <rPr>
        <b/>
        <sz val="14"/>
        <color indexed="51"/>
        <rFont val="ＭＳ Ｐゴシック"/>
        <family val="3"/>
      </rPr>
      <t>優勝</t>
    </r>
  </si>
  <si>
    <r>
      <t xml:space="preserve">本戦
</t>
    </r>
    <r>
      <rPr>
        <b/>
        <sz val="14"/>
        <color indexed="50"/>
        <rFont val="ＭＳ Ｐゴシック"/>
        <family val="3"/>
      </rPr>
      <t>優勝</t>
    </r>
  </si>
  <si>
    <r>
      <t>出場した選手の　</t>
    </r>
    <r>
      <rPr>
        <u val="single"/>
        <sz val="16"/>
        <color indexed="8"/>
        <rFont val="ＭＳ Ｐ明朝"/>
        <family val="1"/>
      </rPr>
      <t>ドロー番号</t>
    </r>
    <r>
      <rPr>
        <sz val="16"/>
        <color indexed="8"/>
        <rFont val="ＭＳ Ｐ明朝"/>
        <family val="1"/>
      </rPr>
      <t>　と　</t>
    </r>
    <r>
      <rPr>
        <u val="single"/>
        <sz val="16"/>
        <color indexed="8"/>
        <rFont val="ＭＳ Ｐ明朝"/>
        <family val="1"/>
      </rPr>
      <t>戦績</t>
    </r>
    <r>
      <rPr>
        <sz val="16"/>
        <color indexed="8"/>
        <rFont val="ＭＳ Ｐ明朝"/>
        <family val="1"/>
      </rPr>
      <t>　を入力して下さい。</t>
    </r>
  </si>
  <si>
    <t xml:space="preserve">                 </t>
  </si>
  <si>
    <t>男子Ｓ</t>
  </si>
  <si>
    <t>S申込数</t>
  </si>
  <si>
    <r>
      <t>128</t>
    </r>
    <r>
      <rPr>
        <i/>
        <u val="single"/>
        <sz val="12"/>
        <rFont val="ＭＳ Ｐ明朝"/>
        <family val="1"/>
      </rPr>
      <t>(但し、１番が初戦で敗退の場合、256位）</t>
    </r>
  </si>
  <si>
    <t>敗者</t>
  </si>
  <si>
    <t>3R</t>
  </si>
  <si>
    <t>2R</t>
  </si>
  <si>
    <t>stajrankingb@yahoo.co.jp　</t>
  </si>
  <si>
    <t>　辻先生宛に送ってください。</t>
  </si>
  <si>
    <t>堅田高</t>
  </si>
  <si>
    <t>北大津高</t>
  </si>
  <si>
    <t>膳所高</t>
  </si>
  <si>
    <t>東大津高</t>
  </si>
  <si>
    <t>光泉高</t>
  </si>
  <si>
    <t>玉川高</t>
  </si>
  <si>
    <t>栗東高</t>
  </si>
  <si>
    <t>国際情報高</t>
  </si>
  <si>
    <t>水口東高</t>
  </si>
  <si>
    <t>石部高</t>
  </si>
  <si>
    <t>甲南高</t>
  </si>
  <si>
    <t>守山高</t>
  </si>
  <si>
    <t>守山北高</t>
  </si>
  <si>
    <t>八日市南高</t>
  </si>
  <si>
    <t>近江兄弟社高</t>
  </si>
  <si>
    <t>日野高</t>
  </si>
  <si>
    <t>能登川高</t>
  </si>
  <si>
    <t>彦根工業高</t>
  </si>
  <si>
    <t>近江高</t>
  </si>
  <si>
    <t>米原高</t>
  </si>
  <si>
    <t>長浜北星高</t>
  </si>
  <si>
    <t>伊吹高</t>
  </si>
  <si>
    <t>野洲高</t>
  </si>
  <si>
    <t>立命館守山高</t>
  </si>
  <si>
    <t>滋賀学園高</t>
  </si>
  <si>
    <t>彦根総合高</t>
  </si>
  <si>
    <t>5R</t>
  </si>
  <si>
    <t>17才以下</t>
  </si>
  <si>
    <t>愛知高</t>
  </si>
  <si>
    <t>合計</t>
  </si>
  <si>
    <t>予選スタート</t>
  </si>
  <si>
    <t>ブロック数</t>
  </si>
  <si>
    <t>各ブロック</t>
  </si>
  <si>
    <t>17歳以下
シングルス本数</t>
  </si>
  <si>
    <t>敗者</t>
  </si>
  <si>
    <r>
      <t>入力表!　</t>
    </r>
    <r>
      <rPr>
        <sz val="16"/>
        <color indexed="8"/>
        <rFont val="ＭＳ Ｐ明朝"/>
        <family val="1"/>
      </rPr>
      <t>シート（緑色シート）に貴校選手の</t>
    </r>
    <r>
      <rPr>
        <u val="single"/>
        <sz val="16"/>
        <color indexed="8"/>
        <rFont val="ＭＳ Ｐ明朝"/>
        <family val="1"/>
      </rPr>
      <t>KTA番号、氏名</t>
    </r>
  </si>
  <si>
    <t>注意２：　試合「当日欠席」の場合も、「当日欠席」の列に　1  を入力して下さい。</t>
  </si>
  <si>
    <t>※エントリーしていない選手の欠席は入力不要。</t>
  </si>
  <si>
    <t>入力画面（例）　　　→　→　→　→　→　→</t>
  </si>
  <si>
    <t>Lark</t>
  </si>
  <si>
    <t>前田 隆偉</t>
  </si>
  <si>
    <t>(東大津高)</t>
  </si>
  <si>
    <t>上野　海斗</t>
  </si>
  <si>
    <t>(堅田高)</t>
  </si>
  <si>
    <t>A</t>
  </si>
  <si>
    <t>佐藤 悠寿</t>
  </si>
  <si>
    <t>(水口東高)</t>
  </si>
  <si>
    <t>水上 拓海</t>
  </si>
  <si>
    <t>(伊吹高)</t>
  </si>
  <si>
    <t>川村 宗生</t>
  </si>
  <si>
    <t>(膳所高)</t>
  </si>
  <si>
    <t>中村　亮介</t>
  </si>
  <si>
    <t>(近江高)</t>
  </si>
  <si>
    <t>藤瀨 正海</t>
  </si>
  <si>
    <t>(玉川高)</t>
  </si>
  <si>
    <t>齋藤 幸也</t>
  </si>
  <si>
    <t>(石部高)</t>
  </si>
  <si>
    <t>坪田 惇司</t>
  </si>
  <si>
    <t>(立命館守山高)</t>
  </si>
  <si>
    <t>草野　竜輝</t>
  </si>
  <si>
    <t>(長浜北星高)</t>
  </si>
  <si>
    <t>富田 浩己</t>
  </si>
  <si>
    <t>(日野高)</t>
  </si>
  <si>
    <t>山本 喬哉</t>
  </si>
  <si>
    <t xml:space="preserve">駒井 勇芽 </t>
  </si>
  <si>
    <t>(近江兄弟社高)</t>
  </si>
  <si>
    <t>一柳 忠大</t>
  </si>
  <si>
    <t>(栗東高)</t>
  </si>
  <si>
    <t>森口　歩悟</t>
  </si>
  <si>
    <t>(滋賀学園高)</t>
  </si>
  <si>
    <t>　</t>
  </si>
  <si>
    <t>１R</t>
  </si>
  <si>
    <t>①</t>
  </si>
  <si>
    <r>
      <t>、フリガナ、所属、生年月日</t>
    </r>
    <r>
      <rPr>
        <sz val="16"/>
        <color indexed="8"/>
        <rFont val="ＭＳ Ｐ明朝"/>
        <family val="1"/>
      </rPr>
      <t xml:space="preserve"> を貼り付けて、</t>
    </r>
  </si>
  <si>
    <t>②</t>
  </si>
  <si>
    <t>③</t>
  </si>
  <si>
    <r>
      <t>ドロー番号は</t>
    </r>
    <r>
      <rPr>
        <u val="single"/>
        <sz val="16"/>
        <color indexed="8"/>
        <rFont val="ＭＳ Ｐ明朝"/>
        <family val="1"/>
      </rPr>
      <t>本戦出場選手</t>
    </r>
    <r>
      <rPr>
        <sz val="16"/>
        <color indexed="8"/>
        <rFont val="ＭＳ Ｐ明朝"/>
        <family val="1"/>
      </rPr>
      <t>の場合のみ、本戦ドロー番号に</t>
    </r>
    <r>
      <rPr>
        <u val="single"/>
        <sz val="16"/>
        <color indexed="8"/>
        <rFont val="ＭＳ Ｐ明朝"/>
        <family val="1"/>
      </rPr>
      <t>１０００を足して</t>
    </r>
    <r>
      <rPr>
        <sz val="16"/>
        <color indexed="8"/>
        <rFont val="ＭＳ Ｐ明朝"/>
        <family val="1"/>
      </rPr>
      <t>入力して下さい。</t>
    </r>
    <r>
      <rPr>
        <sz val="14"/>
        <color indexed="8"/>
        <rFont val="ＭＳ Ｐ明朝"/>
        <family val="1"/>
      </rPr>
      <t>（例：本戦ドローＮｏ．３２＝１０３２）</t>
    </r>
  </si>
  <si>
    <t>予選決勝敗退選手までは「そのままの数字」を入力。但し、予選から勝ち上がって本戦に出場した選手は本戦ドロー番号に</t>
  </si>
  <si>
    <t>④</t>
  </si>
  <si>
    <r>
      <t>以下の例のように、</t>
    </r>
    <r>
      <rPr>
        <u val="single"/>
        <sz val="16"/>
        <color indexed="8"/>
        <rFont val="ＭＳ Ｐ明朝"/>
        <family val="1"/>
      </rPr>
      <t>予選１Ｒで敗退</t>
    </r>
    <r>
      <rPr>
        <sz val="16"/>
        <color indexed="8"/>
        <rFont val="ＭＳ Ｐ明朝"/>
        <family val="1"/>
      </rPr>
      <t>した場合、</t>
    </r>
    <r>
      <rPr>
        <u val="single"/>
        <sz val="16"/>
        <color indexed="8"/>
        <rFont val="ＭＳ Ｐ明朝"/>
        <family val="1"/>
      </rPr>
      <t>その列</t>
    </r>
    <r>
      <rPr>
        <sz val="16"/>
        <color indexed="8"/>
        <rFont val="ＭＳ Ｐ明朝"/>
        <family val="1"/>
      </rPr>
      <t>に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</si>
  <si>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t>を１０００を足してください。</t>
  </si>
  <si>
    <t>⑤</t>
  </si>
  <si>
    <r>
      <t xml:space="preserve"> ２Ｒ敗退であれば、その横の列に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b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          （リストからでも選択可能。テンキー入力も可。）</t>
    </r>
  </si>
  <si>
    <t>⑥</t>
  </si>
  <si>
    <r>
      <t>以降、それぞれの戦績によって「</t>
    </r>
    <r>
      <rPr>
        <b/>
        <u val="single"/>
        <sz val="16"/>
        <color indexed="8"/>
        <rFont val="ＭＳ Ｐ明朝"/>
        <family val="1"/>
      </rPr>
      <t>敗退した」ラウンド</t>
    </r>
    <r>
      <rPr>
        <sz val="16"/>
        <color indexed="8"/>
        <rFont val="ＭＳ Ｐ明朝"/>
        <family val="1"/>
      </rPr>
      <t>の列に　　</t>
    </r>
    <r>
      <rPr>
        <b/>
        <u val="single"/>
        <sz val="16"/>
        <color indexed="8"/>
        <rFont val="ＭＳ Ｐ明朝"/>
        <family val="1"/>
      </rPr>
      <t>　1</t>
    </r>
    <r>
      <rPr>
        <u val="single"/>
        <sz val="16"/>
        <color indexed="8"/>
        <rFont val="ＭＳ Ｐ明朝"/>
        <family val="1"/>
      </rPr>
      <t xml:space="preserve"> </t>
    </r>
    <r>
      <rPr>
        <sz val="16"/>
        <color indexed="8"/>
        <rFont val="ＭＳ Ｐ明朝"/>
        <family val="1"/>
      </rPr>
      <t xml:space="preserve"> を入力して下さい。</t>
    </r>
  </si>
  <si>
    <t>⑦</t>
  </si>
  <si>
    <r>
      <t>本戦優勝の選手は</t>
    </r>
    <r>
      <rPr>
        <u val="single"/>
        <sz val="16"/>
        <color indexed="8"/>
        <rFont val="ＭＳ Ｐ明朝"/>
        <family val="1"/>
      </rPr>
      <t>、最右の列</t>
    </r>
    <r>
      <rPr>
        <sz val="16"/>
        <color indexed="8"/>
        <rFont val="ＭＳ Ｐ明朝"/>
        <family val="1"/>
      </rPr>
      <t>に　</t>
    </r>
    <r>
      <rPr>
        <b/>
        <u val="single"/>
        <sz val="16"/>
        <color indexed="8"/>
        <rFont val="ＭＳ Ｐ明朝"/>
        <family val="1"/>
      </rPr>
      <t xml:space="preserve">　1 </t>
    </r>
    <r>
      <rPr>
        <sz val="16"/>
        <color indexed="8"/>
        <rFont val="ＭＳ Ｐ明朝"/>
        <family val="1"/>
      </rPr>
      <t xml:space="preserve"> を入力して下さい。</t>
    </r>
  </si>
  <si>
    <r>
      <t>「順位」は自動的に表示されます。</t>
    </r>
    <r>
      <rPr>
        <sz val="12"/>
        <color indexed="8"/>
        <rFont val="ＭＳ Ｐ明朝"/>
        <family val="1"/>
      </rPr>
      <t>（関数を消去しないでください。）</t>
    </r>
  </si>
  <si>
    <t>⑧</t>
  </si>
  <si>
    <t>⑨</t>
  </si>
  <si>
    <t>⑩</t>
  </si>
  <si>
    <t>⑪</t>
  </si>
  <si>
    <t>⑫</t>
  </si>
  <si>
    <t>⑬</t>
  </si>
  <si>
    <r>
      <t>　　（新規登録の場合、ＫＴＡ番号は空欄で結構です。</t>
    </r>
    <r>
      <rPr>
        <b/>
        <sz val="16"/>
        <color indexed="8"/>
        <rFont val="ＭＳ Ｐ明朝"/>
        <family val="1"/>
      </rPr>
      <t>）</t>
    </r>
  </si>
  <si>
    <t>⑭</t>
  </si>
  <si>
    <t>⑮</t>
  </si>
  <si>
    <r>
      <t xml:space="preserve">本戦ｽﾄﾚｰﾄ
</t>
    </r>
    <r>
      <rPr>
        <sz val="9"/>
        <color indexed="8"/>
        <rFont val="メイリオ"/>
        <family val="3"/>
      </rPr>
      <t>（案）</t>
    </r>
  </si>
  <si>
    <t>※当日欠席者のデータも入力して下さい。（当日欠席の列に「1」）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</si>
  <si>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</si>
  <si>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</si>
  <si>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</si>
  <si>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</si>
  <si>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</si>
  <si>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</si>
  <si>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</si>
  <si>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</si>
  <si>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</si>
  <si>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</si>
  <si>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</si>
  <si>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</si>
  <si>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</si>
  <si>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</si>
  <si>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</si>
  <si>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</si>
  <si>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</si>
  <si>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</si>
  <si>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</si>
  <si>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</si>
  <si>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</si>
  <si>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</si>
  <si>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</si>
  <si>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</si>
  <si>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福井　遼</t>
  </si>
  <si>
    <t>(光泉高)</t>
  </si>
  <si>
    <t>西山 航</t>
  </si>
  <si>
    <t>中西 晃生</t>
  </si>
  <si>
    <t>岩永 蒼志</t>
  </si>
  <si>
    <t>(彦根工業高)</t>
  </si>
  <si>
    <t>松原 潤</t>
  </si>
  <si>
    <t>宮崎 太良</t>
  </si>
  <si>
    <t>(米原高)</t>
  </si>
  <si>
    <t>近藤 駿</t>
  </si>
  <si>
    <t>竹内 省太</t>
  </si>
  <si>
    <t>清水 舜平</t>
  </si>
  <si>
    <t>石田　淳也</t>
  </si>
  <si>
    <t>雪村 洸貴</t>
  </si>
  <si>
    <t>(国際情報高)</t>
  </si>
  <si>
    <t>武田 渓汰</t>
  </si>
  <si>
    <t>長田 朋也</t>
  </si>
  <si>
    <t>(野洲高)</t>
  </si>
  <si>
    <t>福井 星那</t>
  </si>
  <si>
    <t>中野 元明</t>
  </si>
  <si>
    <t>田中 利欣</t>
  </si>
  <si>
    <t>本田 大樹</t>
  </si>
  <si>
    <t>山脇 悠斗</t>
  </si>
  <si>
    <t>(能登川高)</t>
  </si>
  <si>
    <t>杉江 一颯</t>
  </si>
  <si>
    <t>西村 龍人</t>
  </si>
  <si>
    <t>原田　泰地</t>
  </si>
  <si>
    <t>(ｽﾎﾟﾙﾄｸｵｰﾚ)</t>
  </si>
  <si>
    <t>下田 壮馬</t>
  </si>
  <si>
    <t>福岡 佳弥</t>
  </si>
  <si>
    <t>村田 尚登</t>
  </si>
  <si>
    <t>大野木 新太</t>
  </si>
  <si>
    <t>上野 麟太朗</t>
  </si>
  <si>
    <t>堀尾 弘樹</t>
  </si>
  <si>
    <t>中口 楽人</t>
  </si>
  <si>
    <t>(守山北高)</t>
  </si>
  <si>
    <t>奥野 直大</t>
  </si>
  <si>
    <t>片岡 歩夢</t>
  </si>
  <si>
    <t>上田 陽平</t>
  </si>
  <si>
    <t>谷口 虎太郎</t>
  </si>
  <si>
    <t>川島 龍也</t>
  </si>
  <si>
    <t>中島 聖弥</t>
  </si>
  <si>
    <t>小林 凌輔</t>
  </si>
  <si>
    <t>清水 郁也</t>
  </si>
  <si>
    <t>櫻井　仁</t>
  </si>
  <si>
    <t>(北大津高)</t>
  </si>
  <si>
    <t>上藪 健斗</t>
  </si>
  <si>
    <t>市来原 悠也</t>
  </si>
  <si>
    <t>園城 啓吾</t>
  </si>
  <si>
    <t>鈴木　晨平</t>
  </si>
  <si>
    <t>折井 優</t>
  </si>
  <si>
    <t>梅谷 怜</t>
  </si>
  <si>
    <t>薫森 匠汰</t>
  </si>
  <si>
    <t>川西 紅樹</t>
  </si>
  <si>
    <t>錦織 央雅</t>
  </si>
  <si>
    <t>大岩 直幸</t>
  </si>
  <si>
    <t>米田 恭基</t>
  </si>
  <si>
    <t>中山 淳太</t>
  </si>
  <si>
    <t>安居　幹騎</t>
  </si>
  <si>
    <t>澤頭 喜人</t>
  </si>
  <si>
    <t>岡本 怜</t>
  </si>
  <si>
    <t>吉本　青空</t>
  </si>
  <si>
    <t>大八木 義斗</t>
  </si>
  <si>
    <t>下仲 優吾</t>
  </si>
  <si>
    <t>田中 樹</t>
  </si>
  <si>
    <t>木村 航太</t>
  </si>
  <si>
    <t>前田 直人</t>
  </si>
  <si>
    <t>辻 蓮太</t>
  </si>
  <si>
    <t>堀井　祐希</t>
  </si>
  <si>
    <t>平田　遼也</t>
  </si>
  <si>
    <t>河村 優介</t>
  </si>
  <si>
    <t>今川 颯太</t>
  </si>
  <si>
    <t>逸見 奎太</t>
  </si>
  <si>
    <t>長谷川 大地</t>
  </si>
  <si>
    <t>松林 将貴</t>
  </si>
  <si>
    <t>岩崎 迅</t>
  </si>
  <si>
    <t>浅井 航介</t>
  </si>
  <si>
    <t>千代 竜世</t>
  </si>
  <si>
    <t>瀬川 祐輔</t>
  </si>
  <si>
    <t>木村 竜</t>
  </si>
  <si>
    <t>藤本 淳哉</t>
  </si>
  <si>
    <t>今井 敦也</t>
  </si>
  <si>
    <t>山村　太地</t>
  </si>
  <si>
    <t>黄瀬 翔太</t>
  </si>
  <si>
    <t>疋田 渉</t>
  </si>
  <si>
    <t>椙山　翔稀</t>
  </si>
  <si>
    <t>佐々木 貴教</t>
  </si>
  <si>
    <t>千代 蒼真</t>
  </si>
  <si>
    <t>新田　倫久</t>
  </si>
  <si>
    <t>櫻本 楓也</t>
  </si>
  <si>
    <t>山根 昭人</t>
  </si>
  <si>
    <t>佐野 大地</t>
  </si>
  <si>
    <t>澤頭　裕斗</t>
  </si>
  <si>
    <t>髙木 泰知</t>
  </si>
  <si>
    <t>中井 秀祐</t>
  </si>
  <si>
    <t>古谷 優太</t>
  </si>
  <si>
    <t>吉井 拓己</t>
  </si>
  <si>
    <t>坂下 真央</t>
  </si>
  <si>
    <t>松原 慎</t>
  </si>
  <si>
    <t>茂森　弘樹</t>
  </si>
  <si>
    <t>(湖北ｼﾞｭﾆｱTC)</t>
  </si>
  <si>
    <t>上浦 広人</t>
  </si>
  <si>
    <t>千代 悠生</t>
  </si>
  <si>
    <t>小西 蒼真</t>
  </si>
  <si>
    <t>原田 幸祥</t>
  </si>
  <si>
    <t>疋田 大</t>
  </si>
  <si>
    <t>澤村 克希</t>
  </si>
  <si>
    <t>菊川 皓己</t>
  </si>
  <si>
    <t>夏野　太助</t>
  </si>
  <si>
    <t>木下 慎悟</t>
  </si>
  <si>
    <t>渡辺 大智</t>
  </si>
  <si>
    <t>宇野 巧</t>
  </si>
  <si>
    <t>那須　龍司</t>
  </si>
  <si>
    <t>小林 龍太郎</t>
  </si>
  <si>
    <t>奥原 久敬</t>
  </si>
  <si>
    <t>田代 隼也</t>
  </si>
  <si>
    <t>石塚 雅士</t>
  </si>
  <si>
    <t>尾崎 祐輔</t>
  </si>
  <si>
    <t>藤本 樹</t>
  </si>
  <si>
    <t>岩根 任冶</t>
  </si>
  <si>
    <t>中澤 俊貴</t>
  </si>
  <si>
    <t>西﨑 柊登</t>
  </si>
  <si>
    <t>髙田 陽向吾</t>
  </si>
  <si>
    <t>上村　一世</t>
  </si>
  <si>
    <t>笹木　拓実</t>
  </si>
  <si>
    <t>宿谷 真那斗</t>
  </si>
  <si>
    <t>泉 壱晴</t>
  </si>
  <si>
    <t>渡邊 陽介</t>
  </si>
  <si>
    <t>吉岡　伸悟</t>
  </si>
  <si>
    <t>礒部 昂宏</t>
  </si>
  <si>
    <t>(彦根総合高)</t>
  </si>
  <si>
    <t>宮島　聡人</t>
  </si>
  <si>
    <t>(Lark)</t>
  </si>
  <si>
    <t>伊藤 瞭介</t>
  </si>
  <si>
    <t>金延 彩太</t>
  </si>
  <si>
    <t>川原﨑　史都</t>
  </si>
  <si>
    <t>入野 篤樹</t>
  </si>
  <si>
    <t>森田 航希</t>
  </si>
  <si>
    <t>山口 浩輝</t>
  </si>
  <si>
    <t>藤巻 充也</t>
  </si>
  <si>
    <t>松田　真央</t>
  </si>
  <si>
    <t>池田 夏唯</t>
  </si>
  <si>
    <t>村上 透馬</t>
  </si>
  <si>
    <t>寺村 一樹</t>
  </si>
  <si>
    <t>杉田 洸輔</t>
  </si>
  <si>
    <t>前田 勇人</t>
  </si>
  <si>
    <t>溝口 龍輝</t>
  </si>
  <si>
    <t>井上 峻輔</t>
  </si>
  <si>
    <t>上田 大夢</t>
  </si>
  <si>
    <t>青木 陽太郎</t>
  </si>
  <si>
    <t>大塚 陸人</t>
  </si>
  <si>
    <t>稲田 大貴</t>
  </si>
  <si>
    <t>髙井 望湖</t>
  </si>
  <si>
    <t>滝本 倖駿</t>
  </si>
  <si>
    <t>藤城　礼哉</t>
  </si>
  <si>
    <t>市場 新也</t>
  </si>
  <si>
    <t>村田 和紀</t>
  </si>
  <si>
    <t>井上　海誠</t>
  </si>
  <si>
    <t>吉川 太智</t>
  </si>
  <si>
    <t>深田　空也</t>
  </si>
  <si>
    <t>渡邊 喬平</t>
  </si>
  <si>
    <t>山本 水瑞希</t>
  </si>
  <si>
    <t>宮城 海人</t>
  </si>
  <si>
    <t>岡田　朝陽</t>
  </si>
  <si>
    <t>松下 海誠</t>
  </si>
  <si>
    <t>石森 敬也</t>
  </si>
  <si>
    <t>山口　達也</t>
  </si>
  <si>
    <t>古野 和輝</t>
  </si>
  <si>
    <t>加藤 陽大</t>
  </si>
  <si>
    <t>庄司 龍世</t>
  </si>
  <si>
    <t>井上 雄太</t>
  </si>
  <si>
    <t>谷内 咲蔵</t>
  </si>
  <si>
    <t>田邉 奎登</t>
  </si>
  <si>
    <t>仲江 陽紀</t>
  </si>
  <si>
    <t>藤本 涼雅</t>
  </si>
  <si>
    <t>Bye</t>
  </si>
  <si>
    <t>(0)</t>
  </si>
  <si>
    <t>瀬川 翔太</t>
  </si>
  <si>
    <t>角 息吹</t>
  </si>
  <si>
    <t>卯木 大貴</t>
  </si>
  <si>
    <t>荒川 飛勇士</t>
  </si>
  <si>
    <t>玉村 一唯</t>
  </si>
  <si>
    <t>石原 慎太郎</t>
  </si>
  <si>
    <t>木村　有己耶</t>
  </si>
  <si>
    <t>三河　琉唯</t>
  </si>
  <si>
    <t>家邉 寛人</t>
  </si>
  <si>
    <t>兼田　崇央</t>
  </si>
  <si>
    <t>藤川 龍之介</t>
  </si>
  <si>
    <t>江南 真斗</t>
  </si>
  <si>
    <t>松井 浩武</t>
  </si>
  <si>
    <t>中本 瞬</t>
  </si>
  <si>
    <t>瀧上 恭平</t>
  </si>
  <si>
    <t>井上 智也</t>
  </si>
  <si>
    <t>福岡 恵介</t>
  </si>
  <si>
    <t>古川夏暉</t>
  </si>
  <si>
    <t>(ﾃﾆｽﾗｳﾝｼﾞ)</t>
  </si>
  <si>
    <t>森本　健太</t>
  </si>
  <si>
    <t>不破 琉成</t>
  </si>
  <si>
    <t>岡本 一希</t>
  </si>
  <si>
    <t>出路 拓斗</t>
  </si>
  <si>
    <t>岡本 岳洋</t>
  </si>
  <si>
    <t>大西 大輝</t>
  </si>
  <si>
    <t>芦田 心</t>
  </si>
  <si>
    <t>松見 康平</t>
  </si>
  <si>
    <t>北川 敦</t>
  </si>
  <si>
    <t>佐藤 祐樹</t>
  </si>
  <si>
    <t>片山 成雅</t>
  </si>
  <si>
    <t>森 音哉</t>
  </si>
  <si>
    <t>佐倉 樹利</t>
  </si>
  <si>
    <t>吉永 匡志</t>
  </si>
  <si>
    <t>北郷 拓実</t>
  </si>
  <si>
    <t>西田 真大</t>
  </si>
  <si>
    <t>板谷　真白</t>
  </si>
  <si>
    <t>大西 春城</t>
  </si>
  <si>
    <t>小瀨水 司</t>
  </si>
  <si>
    <t>森 優貴</t>
  </si>
  <si>
    <t>遠藤 秀太</t>
  </si>
  <si>
    <t>藤田 圭吾</t>
  </si>
  <si>
    <t>松田 涼太</t>
  </si>
  <si>
    <t>西野 龍輝</t>
  </si>
  <si>
    <t>脇坂 陸斗</t>
  </si>
  <si>
    <t>河村　竜平</t>
  </si>
  <si>
    <t>佐山 隆希</t>
  </si>
  <si>
    <t>那須 琉翔</t>
  </si>
  <si>
    <t>藤田 陸斗</t>
  </si>
  <si>
    <t>寺村 拓夢</t>
  </si>
  <si>
    <t>増井 怜史朗</t>
  </si>
  <si>
    <t>田中 愛晟</t>
  </si>
  <si>
    <t>三宅 真平</t>
  </si>
  <si>
    <t>林　一砂</t>
  </si>
  <si>
    <t>田中 崚太</t>
  </si>
  <si>
    <t>杉村 遼太郎</t>
  </si>
  <si>
    <t>寺堀 彰真</t>
  </si>
  <si>
    <t>上川 智也</t>
  </si>
  <si>
    <t>田 拓実</t>
  </si>
  <si>
    <t>上村 悠大</t>
  </si>
  <si>
    <t>岸井 勇治郎</t>
  </si>
  <si>
    <t>上原　昂人</t>
  </si>
  <si>
    <t>河本 知哉</t>
  </si>
  <si>
    <t>宇野 達貴</t>
  </si>
  <si>
    <t>須原 健仁</t>
  </si>
  <si>
    <t>山本 健太</t>
  </si>
  <si>
    <t>寺村 祐人</t>
  </si>
  <si>
    <t>植村 丈人</t>
  </si>
  <si>
    <t>平居　亜走夢</t>
  </si>
  <si>
    <t>西岡 伶二</t>
  </si>
  <si>
    <t>松井 陽仁</t>
  </si>
  <si>
    <t>佐々木 悠人</t>
  </si>
  <si>
    <t>西岡 優斗</t>
  </si>
  <si>
    <t>吉井　太智</t>
  </si>
  <si>
    <t>山元 康平</t>
  </si>
  <si>
    <t>森下 晴斗</t>
  </si>
  <si>
    <t>周防 玲生</t>
  </si>
  <si>
    <t>大矢　博都</t>
  </si>
  <si>
    <t>松永 大輝</t>
  </si>
  <si>
    <t>張川　陽介</t>
  </si>
  <si>
    <t>宮井 駿太</t>
  </si>
  <si>
    <t>首藤 孝輔</t>
  </si>
  <si>
    <t>吹田　優太郎</t>
  </si>
  <si>
    <t>松本 新大</t>
  </si>
  <si>
    <t>久保 敦哉</t>
  </si>
  <si>
    <t>佐藤 多一</t>
  </si>
  <si>
    <t>俣野 理樹</t>
  </si>
  <si>
    <t>森本 侑誠</t>
  </si>
  <si>
    <t>高橋 幸佑</t>
  </si>
  <si>
    <t>蘆田 莞太</t>
  </si>
  <si>
    <t>川戸 貴騎</t>
  </si>
  <si>
    <t>西村 匡史</t>
  </si>
  <si>
    <t>藤本 光希</t>
  </si>
  <si>
    <t>西村 卓弥</t>
  </si>
  <si>
    <t>山本 哲也</t>
  </si>
  <si>
    <t>尾田 朋優</t>
  </si>
  <si>
    <t>岸本 僚大</t>
  </si>
  <si>
    <t>馬場　宗輝</t>
  </si>
  <si>
    <t>杉中 祐介</t>
  </si>
  <si>
    <t>受瀬 叶</t>
  </si>
  <si>
    <t>千田 航大</t>
  </si>
  <si>
    <t>伊藤 大智</t>
  </si>
  <si>
    <t>德田 結友</t>
  </si>
  <si>
    <t>福永 祐</t>
  </si>
  <si>
    <t>田中 颯也</t>
  </si>
  <si>
    <t>阪口 諒</t>
  </si>
  <si>
    <t>水本 俊太</t>
  </si>
  <si>
    <t>稻留 大翔</t>
  </si>
  <si>
    <t>村松 拓海</t>
  </si>
  <si>
    <t>梅村 真斗羅</t>
  </si>
  <si>
    <t>櫟 翔太</t>
  </si>
  <si>
    <t>辻田 晃希</t>
  </si>
  <si>
    <t>杉本 元</t>
  </si>
  <si>
    <t>村山 雅玖人</t>
  </si>
  <si>
    <t>高村 大輔</t>
  </si>
  <si>
    <t>永田 洸介</t>
  </si>
  <si>
    <t>栗本 温月</t>
  </si>
  <si>
    <t>星山 雅輝</t>
  </si>
  <si>
    <t>柳 龍哉</t>
  </si>
  <si>
    <t>加納　慎吾</t>
  </si>
  <si>
    <t>小南 大智</t>
  </si>
  <si>
    <t>金子 拓未</t>
  </si>
  <si>
    <t>成田 俊介</t>
  </si>
  <si>
    <t>齋藤 晃太</t>
  </si>
  <si>
    <t>浅田 康希</t>
  </si>
  <si>
    <t>斎藤 大貴</t>
  </si>
  <si>
    <t>田邉 楽斗</t>
  </si>
  <si>
    <t>松岡 岬</t>
  </si>
  <si>
    <t>木村 龍馬</t>
  </si>
  <si>
    <t>傳田 拓実</t>
  </si>
  <si>
    <t>川口 誠史</t>
  </si>
  <si>
    <t>灘 仁志</t>
  </si>
  <si>
    <t>水野 遥紀</t>
  </si>
  <si>
    <t>松田 心</t>
  </si>
  <si>
    <t>松田 一弥</t>
  </si>
  <si>
    <t>南浮 理久</t>
  </si>
  <si>
    <t>沖村 海斗</t>
  </si>
  <si>
    <t>鹿谷 凌太</t>
  </si>
  <si>
    <t>下山 祥平</t>
  </si>
  <si>
    <t>樋口 豊士</t>
  </si>
  <si>
    <t>(八日市南高)</t>
  </si>
  <si>
    <t>岸田 和也</t>
  </si>
  <si>
    <t>小島 優人</t>
  </si>
  <si>
    <t>高橋 稀琉空</t>
  </si>
  <si>
    <t>山形　虎史</t>
  </si>
  <si>
    <t>片渕　隼人</t>
  </si>
  <si>
    <t>菊地 敏光</t>
  </si>
  <si>
    <t>川浦 隆聖</t>
  </si>
  <si>
    <t>田中 善規</t>
  </si>
  <si>
    <t>井櫻雄斗</t>
  </si>
  <si>
    <t>関 陽一郎</t>
  </si>
  <si>
    <t>和田 翔午</t>
  </si>
  <si>
    <t>松島 光希</t>
  </si>
  <si>
    <t>佐々木 裕大</t>
  </si>
  <si>
    <t>石田 駿弥</t>
  </si>
  <si>
    <t>中嶋 大和</t>
  </si>
  <si>
    <t>中江 隆貴</t>
  </si>
  <si>
    <t>橋本 雄太</t>
  </si>
  <si>
    <t>麻原 優馬</t>
  </si>
  <si>
    <t>清水 慶人</t>
  </si>
  <si>
    <t>中田 晃平</t>
  </si>
  <si>
    <t>福永 哲大</t>
  </si>
  <si>
    <t>木下 裕貴</t>
  </si>
  <si>
    <t>北川 伯優</t>
  </si>
  <si>
    <t>畑 優策</t>
  </si>
  <si>
    <t>髙岡 瑞樹</t>
  </si>
  <si>
    <t>榮永 敬太</t>
  </si>
  <si>
    <t>杉田 佳泉</t>
  </si>
  <si>
    <t>伊藤 吏玖</t>
  </si>
  <si>
    <t>野上 凌介</t>
  </si>
  <si>
    <t>仁科 拓巳</t>
  </si>
  <si>
    <t>田中 風聖</t>
  </si>
  <si>
    <t>大橋 一平</t>
  </si>
  <si>
    <t>森 マイケル</t>
  </si>
  <si>
    <t>宮原尚太郎</t>
  </si>
  <si>
    <t>(M.T.Lab)</t>
  </si>
  <si>
    <t>坂下 愛斗</t>
  </si>
  <si>
    <t>菅井 巧巳</t>
  </si>
  <si>
    <t>井上 太靖</t>
  </si>
  <si>
    <t>中川 良太</t>
  </si>
  <si>
    <t>北村 昂暉</t>
  </si>
  <si>
    <t>弘中 希</t>
  </si>
  <si>
    <t>池田 裕史</t>
  </si>
  <si>
    <t>米澤 飛我</t>
  </si>
  <si>
    <t>池田　悠也</t>
  </si>
  <si>
    <t>1R</t>
  </si>
  <si>
    <t>2R</t>
  </si>
  <si>
    <t>3R</t>
  </si>
  <si>
    <t>4R</t>
  </si>
  <si>
    <t>ブロック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</si>
  <si>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</si>
  <si>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</si>
  <si>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</si>
  <si>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</si>
  <si>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</si>
  <si>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</si>
  <si>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</si>
  <si>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</si>
  <si>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</si>
  <si>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</si>
  <si>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</si>
  <si>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</si>
  <si>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</si>
  <si>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</si>
  <si>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</si>
  <si>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</si>
  <si>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</si>
  <si>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</si>
  <si>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</si>
  <si>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</si>
  <si>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</si>
  <si>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</si>
  <si>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</si>
  <si>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</si>
  <si>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</si>
  <si>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</si>
  <si>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1R</t>
  </si>
  <si>
    <t>2R</t>
  </si>
  <si>
    <t>3R</t>
  </si>
  <si>
    <t>4R</t>
  </si>
  <si>
    <t>ブロック</t>
  </si>
  <si>
    <t>2017 Summer JuniorTennis Championships  Under 17 Boys' Singles Qualifying</t>
  </si>
  <si>
    <t>大津商業高</t>
  </si>
  <si>
    <t>大津高</t>
  </si>
  <si>
    <t>湖北ジュニア</t>
  </si>
  <si>
    <t>堅田</t>
  </si>
  <si>
    <t>北大津</t>
  </si>
  <si>
    <t>膳所</t>
  </si>
  <si>
    <t>大津商業</t>
  </si>
  <si>
    <t>大津</t>
  </si>
  <si>
    <t>東大津</t>
  </si>
  <si>
    <t>草津</t>
  </si>
  <si>
    <t>光泉</t>
  </si>
  <si>
    <t>玉川</t>
  </si>
  <si>
    <t>栗東</t>
  </si>
  <si>
    <t>国際情報</t>
  </si>
  <si>
    <t>水口東</t>
  </si>
  <si>
    <t>石部</t>
  </si>
  <si>
    <t>甲南</t>
  </si>
  <si>
    <t>守山</t>
  </si>
  <si>
    <t>守山北</t>
  </si>
  <si>
    <t>八幡</t>
  </si>
  <si>
    <t>八日市南</t>
  </si>
  <si>
    <t>近江兄弟社</t>
  </si>
  <si>
    <t>日野</t>
  </si>
  <si>
    <t>愛知</t>
  </si>
  <si>
    <t>能登川</t>
  </si>
  <si>
    <t>彦根工業</t>
  </si>
  <si>
    <t>近江</t>
  </si>
  <si>
    <t>米原</t>
  </si>
  <si>
    <t>長浜北星</t>
  </si>
  <si>
    <t>伊吹</t>
  </si>
  <si>
    <t>立命館守山</t>
  </si>
  <si>
    <t>彦根総合</t>
  </si>
  <si>
    <t>滋賀学園</t>
  </si>
  <si>
    <t>野洲</t>
  </si>
  <si>
    <t>計</t>
  </si>
  <si>
    <t>本戦ｽﾄﾚｰﾄ</t>
  </si>
  <si>
    <t>予選スタート</t>
  </si>
  <si>
    <t>ブロック数</t>
  </si>
  <si>
    <t>各ブロック</t>
  </si>
  <si>
    <t>滋賀県ウィンターダブルス選手権大会U17　2018</t>
  </si>
  <si>
    <r>
      <t>提出期限：</t>
    </r>
    <r>
      <rPr>
        <b/>
        <sz val="24"/>
        <color indexed="18"/>
        <rFont val="ＭＳ Ｐ明朝"/>
        <family val="1"/>
      </rPr>
      <t>平成30年　12月　31日　17:00必着</t>
    </r>
  </si>
  <si>
    <r>
      <t>１回戦敗退および</t>
    </r>
    <r>
      <rPr>
        <u val="single"/>
        <sz val="11"/>
        <rFont val="ＭＳ Ｐ明朝"/>
        <family val="1"/>
      </rPr>
      <t>1回戦Byeの初戦2回戦</t>
    </r>
    <r>
      <rPr>
        <sz val="11"/>
        <rFont val="ＭＳ Ｐ明朝"/>
        <family val="1"/>
      </rPr>
      <t>敗退者は256位</t>
    </r>
  </si>
  <si>
    <r>
      <t>【ダブルス　見本 8本）】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</si>
</sst>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位&quot;"/>
    <numFmt numFmtId="177" formatCode="0.00000_ "/>
    <numFmt numFmtId="178" formatCode="0.0_ "/>
    <numFmt numFmtId="179" formatCode="0.0"/>
    <numFmt numFmtId="180" formatCode="0.000"/>
    <numFmt numFmtId="181" formatCode="0&quot;人&quot;"/>
    <numFmt numFmtId="182" formatCode="0&quot;組&quot;"/>
    <numFmt numFmtId="183" formatCode="&quot;ベスト&quot;0"/>
    <numFmt numFmtId="184" formatCode="&quot;(&quot;g&quot;)&quot;"/>
    <numFmt numFmtId="185" formatCode="\(0\)"/>
  </numFmts>
  <fonts count="145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b/>
      <sz val="18"/>
      <color indexed="12"/>
      <name val="ＭＳ Ｐ明朝"/>
      <family val="1"/>
    </font>
    <font>
      <b/>
      <sz val="11"/>
      <color indexed="18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b/>
      <sz val="12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Century"/>
      <family val="1"/>
    </font>
    <font>
      <sz val="14"/>
      <name val="ＭＳ Ｐ明朝"/>
      <family val="1"/>
    </font>
    <font>
      <b/>
      <sz val="9"/>
      <color indexed="12"/>
      <name val="ＭＳ Ｐ明朝"/>
      <family val="1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24"/>
      <color indexed="18"/>
      <name val="ＭＳ Ｐ明朝"/>
      <family val="1"/>
    </font>
    <font>
      <sz val="14"/>
      <color indexed="10"/>
      <name val="ＭＳ Ｐ明朝"/>
      <family val="1"/>
    </font>
    <font>
      <b/>
      <sz val="11"/>
      <color indexed="51"/>
      <name val="ＭＳ Ｐ明朝"/>
      <family val="1"/>
    </font>
    <font>
      <sz val="12"/>
      <name val="ＭＳ Ｐゴシック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10"/>
      <name val="ＭＳ Ｐ明朝"/>
      <family val="1"/>
    </font>
    <font>
      <i/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sz val="18"/>
      <name val="ＭＳ Ｐ明朝"/>
      <family val="1"/>
    </font>
    <font>
      <b/>
      <sz val="20"/>
      <color indexed="12"/>
      <name val="ＭＳ Ｐ明朝"/>
      <family val="1"/>
    </font>
    <font>
      <b/>
      <sz val="16"/>
      <color indexed="12"/>
      <name val="ＭＳ Ｐ明朝"/>
      <family val="1"/>
    </font>
    <font>
      <b/>
      <u val="single"/>
      <sz val="12"/>
      <name val="ＭＳ Ｐ明朝"/>
      <family val="1"/>
    </font>
    <font>
      <b/>
      <sz val="22"/>
      <color indexed="10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color indexed="12"/>
      <name val="Century"/>
      <family val="1"/>
    </font>
    <font>
      <i/>
      <sz val="9"/>
      <name val="ＭＳ Ｐ明朝"/>
      <family val="1"/>
    </font>
    <font>
      <b/>
      <sz val="16"/>
      <name val="ＭＳ Ｐ明朝"/>
      <family val="1"/>
    </font>
    <font>
      <i/>
      <sz val="20"/>
      <name val="ＭＳ Ｐ明朝"/>
      <family val="1"/>
    </font>
    <font>
      <sz val="24"/>
      <name val="ＪＳＰゴシック"/>
      <family val="3"/>
    </font>
    <font>
      <b/>
      <sz val="10"/>
      <name val="ＭＳ Ｐゴシック"/>
      <family val="3"/>
    </font>
    <font>
      <b/>
      <sz val="14"/>
      <color indexed="51"/>
      <name val="ＭＳ Ｐゴシック"/>
      <family val="3"/>
    </font>
    <font>
      <b/>
      <sz val="14"/>
      <color indexed="50"/>
      <name val="ＭＳ Ｐゴシック"/>
      <family val="3"/>
    </font>
    <font>
      <sz val="11"/>
      <color indexed="10"/>
      <name val="ＭＳ Ｐゴシック"/>
      <family val="3"/>
    </font>
    <font>
      <i/>
      <u val="single"/>
      <sz val="12"/>
      <name val="ＭＳ Ｐ明朝"/>
      <family val="1"/>
    </font>
    <font>
      <i/>
      <u val="single"/>
      <sz val="11"/>
      <name val="ＭＳ Ｐ明朝"/>
      <family val="1"/>
    </font>
    <font>
      <b/>
      <sz val="11"/>
      <color indexed="18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9"/>
      <name val="HG丸ｺﾞｼｯｸM-PRO"/>
      <family val="3"/>
    </font>
    <font>
      <u val="single"/>
      <sz val="11"/>
      <name val="ＭＳ Ｐ明朝"/>
      <family val="1"/>
    </font>
    <font>
      <i/>
      <u val="single"/>
      <sz val="16"/>
      <name val="ＭＳ Ｐ明朝"/>
      <family val="1"/>
    </font>
    <font>
      <sz val="12"/>
      <color indexed="8"/>
      <name val="ＭＳ Ｐ明朝"/>
      <family val="1"/>
    </font>
    <font>
      <b/>
      <sz val="36"/>
      <color indexed="8"/>
      <name val="ＭＳ Ｐ明朝"/>
      <family val="1"/>
    </font>
    <font>
      <sz val="36"/>
      <name val="ＭＳ Ｐ明朝"/>
      <family val="1"/>
    </font>
    <font>
      <b/>
      <u val="single"/>
      <sz val="16"/>
      <color indexed="8"/>
      <name val="ＭＳ Ｐ明朝"/>
      <family val="1"/>
    </font>
    <font>
      <sz val="11"/>
      <name val="Arial"/>
      <family val="2"/>
    </font>
    <font>
      <sz val="11"/>
      <name val="ＭＳ ゴシック"/>
      <family val="3"/>
    </font>
    <font>
      <sz val="18"/>
      <name val="Century"/>
      <family val="1"/>
    </font>
    <font>
      <sz val="14"/>
      <name val="Arial"/>
      <family val="2"/>
    </font>
    <font>
      <sz val="9"/>
      <color indexed="8"/>
      <name val="メイリオ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20"/>
      <color indexed="10"/>
      <name val="ＭＳ Ｐ明朝"/>
      <family val="1"/>
    </font>
    <font>
      <sz val="12"/>
      <color indexed="55"/>
      <name val="ＭＳ Ｐ明朝"/>
      <family val="1"/>
    </font>
    <font>
      <sz val="11"/>
      <color indexed="9"/>
      <name val="ＭＳ Ｐ明朝"/>
      <family val="1"/>
    </font>
    <font>
      <sz val="18"/>
      <color indexed="9"/>
      <name val="ＭＳ Ｐ明朝"/>
      <family val="1"/>
    </font>
    <font>
      <sz val="12"/>
      <color indexed="9"/>
      <name val="ＭＳ Ｐ明朝"/>
      <family val="1"/>
    </font>
    <font>
      <i/>
      <sz val="20"/>
      <color indexed="9"/>
      <name val="ＭＳ Ｐ明朝"/>
      <family val="1"/>
    </font>
    <font>
      <sz val="11"/>
      <color indexed="9"/>
      <name val="ＭＳ ゴシック"/>
      <family val="3"/>
    </font>
    <font>
      <sz val="9"/>
      <name val="Meiryo UI"/>
      <family val="3"/>
    </font>
    <font>
      <b/>
      <u val="single"/>
      <sz val="22"/>
      <color indexed="48"/>
      <name val="ＭＳ Ｐ明朝"/>
      <family val="1"/>
    </font>
    <font>
      <u val="single"/>
      <sz val="22"/>
      <color indexed="12"/>
      <name val="ＭＳ Ｐ明朝"/>
      <family val="1"/>
    </font>
    <font>
      <u val="single"/>
      <sz val="14"/>
      <color indexed="12"/>
      <name val="ＭＳ Ｐ明朝"/>
      <family val="1"/>
    </font>
    <font>
      <sz val="10"/>
      <color indexed="8"/>
      <name val="Calibri"/>
      <family val="2"/>
    </font>
    <font>
      <sz val="20"/>
      <color indexed="8"/>
      <name val="ＪＳＰゴシック"/>
      <family val="3"/>
    </font>
    <font>
      <sz val="16"/>
      <color indexed="8"/>
      <name val="ＪＳＰ明朝"/>
      <family val="1"/>
    </font>
    <font>
      <sz val="16"/>
      <color indexed="8"/>
      <name val="HGP明朝B"/>
      <family val="1"/>
    </font>
    <font>
      <b/>
      <sz val="28"/>
      <color indexed="8"/>
      <name val="Calibri"/>
      <family val="2"/>
    </font>
    <font>
      <sz val="20"/>
      <color indexed="8"/>
      <name val="ＭＳ Ｐ明朝"/>
      <family val="1"/>
    </font>
    <font>
      <sz val="16"/>
      <color indexed="8"/>
      <name val="ＪＳ明朝"/>
      <family val="1"/>
    </font>
    <font>
      <b/>
      <sz val="16"/>
      <color indexed="8"/>
      <name val="Calibri"/>
      <family val="2"/>
    </font>
    <font>
      <u val="single"/>
      <sz val="16"/>
      <color indexed="10"/>
      <name val="ＭＳ Ｐ明朝"/>
      <family val="1"/>
    </font>
    <font>
      <sz val="24"/>
      <color indexed="8"/>
      <name val="ＤＦ平成明朝体W7"/>
      <family val="1"/>
    </font>
    <font>
      <sz val="14"/>
      <color indexed="8"/>
      <name val="ＤＦ平成明朝体W7"/>
      <family val="1"/>
    </font>
    <font>
      <sz val="18"/>
      <color indexed="8"/>
      <name val="ＭＳ Ｐ明朝"/>
      <family val="1"/>
    </font>
    <font>
      <b/>
      <sz val="20"/>
      <color indexed="10"/>
      <name val="ＭＳ Ｐ明朝"/>
      <family val="1"/>
    </font>
    <font>
      <sz val="20"/>
      <color indexed="12"/>
      <name val="ＭＳ Ｐ明朝"/>
      <family val="1"/>
    </font>
    <font>
      <u val="single"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20"/>
      <color rgb="FFFF0000"/>
      <name val="ＭＳ Ｐ明朝"/>
      <family val="1"/>
    </font>
    <font>
      <sz val="12"/>
      <color theme="0" tint="-0.24997000396251678"/>
      <name val="ＭＳ Ｐ明朝"/>
      <family val="1"/>
    </font>
    <font>
      <sz val="11"/>
      <color rgb="FFFF0000"/>
      <name val="ＭＳ Ｐ明朝"/>
      <family val="1"/>
    </font>
    <font>
      <sz val="11"/>
      <color theme="0"/>
      <name val="ＭＳ Ｐ明朝"/>
      <family val="1"/>
    </font>
    <font>
      <sz val="18"/>
      <color theme="0"/>
      <name val="ＭＳ Ｐ明朝"/>
      <family val="1"/>
    </font>
    <font>
      <sz val="12"/>
      <color theme="0"/>
      <name val="ＭＳ Ｐ明朝"/>
      <family val="1"/>
    </font>
    <font>
      <i/>
      <sz val="20"/>
      <color theme="0"/>
      <name val="ＭＳ Ｐ明朝"/>
      <family val="1"/>
    </font>
    <font>
      <sz val="11"/>
      <color theme="0"/>
      <name val="ＭＳ ゴシック"/>
      <family val="3"/>
    </font>
    <font>
      <sz val="11"/>
      <color theme="0"/>
      <name val="ＭＳ Ｐゴシック"/>
      <family val="3"/>
    </font>
    <font>
      <b/>
      <sz val="8"/>
      <name val="ＭＳ Ｐ明朝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ck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 style="thick"/>
      <top style="thin"/>
      <bottom style="thin"/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6" borderId="1" applyNumberFormat="0" applyAlignment="0" applyProtection="0"/>
    <xf numFmtId="0" fontId="12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3" fillId="0" borderId="3" applyNumberFormat="0" applyFill="0" applyAlignment="0" applyProtection="0"/>
    <xf numFmtId="0" fontId="124" fillId="29" borderId="0" applyNumberFormat="0" applyBorder="0" applyAlignment="0" applyProtection="0"/>
    <xf numFmtId="0" fontId="125" fillId="30" borderId="4" applyNumberFormat="0" applyAlignment="0" applyProtection="0"/>
    <xf numFmtId="0" fontId="1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9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8" applyNumberFormat="0" applyFill="0" applyAlignment="0" applyProtection="0"/>
    <xf numFmtId="0" fontId="131" fillId="30" borderId="9" applyNumberFormat="0" applyAlignment="0" applyProtection="0"/>
    <xf numFmtId="0" fontId="1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3" fillId="31" borderId="4" applyNumberFormat="0" applyAlignment="0" applyProtection="0"/>
    <xf numFmtId="0" fontId="31" fillId="0" borderId="0">
      <alignment vertical="center"/>
      <protection/>
    </xf>
    <xf numFmtId="0" fontId="12" fillId="0" borderId="0" applyNumberFormat="0" applyFill="0" applyBorder="0" applyAlignment="0" applyProtection="0"/>
    <xf numFmtId="0" fontId="134" fillId="32" borderId="0" applyNumberFormat="0" applyBorder="0" applyAlignment="0" applyProtection="0"/>
  </cellStyleXfs>
  <cellXfs count="55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43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6" fillId="0" borderId="0" xfId="0" applyFont="1" applyAlignment="1">
      <alignment shrinkToFit="1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shrinkToFit="1"/>
    </xf>
    <xf numFmtId="178" fontId="27" fillId="0" borderId="0" xfId="0" applyNumberFormat="1" applyFont="1" applyAlignment="1">
      <alignment/>
    </xf>
    <xf numFmtId="0" fontId="0" fillId="0" borderId="15" xfId="0" applyBorder="1" applyAlignment="1">
      <alignment shrinkToFit="1"/>
    </xf>
    <xf numFmtId="178" fontId="0" fillId="0" borderId="0" xfId="0" applyNumberFormat="1" applyAlignment="1">
      <alignment/>
    </xf>
    <xf numFmtId="178" fontId="28" fillId="0" borderId="0" xfId="0" applyNumberFormat="1" applyFont="1" applyAlignment="1">
      <alignment/>
    </xf>
    <xf numFmtId="178" fontId="29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30" fillId="34" borderId="0" xfId="61" applyFont="1" applyFill="1" applyAlignment="1">
      <alignment/>
      <protection/>
    </xf>
    <xf numFmtId="0" fontId="32" fillId="34" borderId="0" xfId="61" applyFont="1" applyFill="1" applyAlignment="1">
      <alignment horizontal="center"/>
      <protection/>
    </xf>
    <xf numFmtId="0" fontId="32" fillId="34" borderId="0" xfId="61" applyFont="1" applyFill="1" applyAlignment="1">
      <alignment/>
      <protection/>
    </xf>
    <xf numFmtId="0" fontId="32" fillId="34" borderId="0" xfId="61" applyFont="1" applyFill="1" applyAlignment="1">
      <alignment horizontal="center" vertical="center"/>
      <protection/>
    </xf>
    <xf numFmtId="0" fontId="31" fillId="34" borderId="16" xfId="61" applyFont="1" applyFill="1" applyBorder="1" applyAlignment="1">
      <alignment horizontal="center" vertical="center"/>
      <protection/>
    </xf>
    <xf numFmtId="0" fontId="31" fillId="34" borderId="17" xfId="61" applyFont="1" applyFill="1" applyBorder="1" applyAlignment="1">
      <alignment horizontal="center" vertical="center"/>
      <protection/>
    </xf>
    <xf numFmtId="0" fontId="31" fillId="34" borderId="18" xfId="61" applyFont="1" applyFill="1" applyBorder="1" applyAlignment="1">
      <alignment horizontal="center" vertical="center"/>
      <protection/>
    </xf>
    <xf numFmtId="0" fontId="31" fillId="34" borderId="19" xfId="61" applyFill="1" applyBorder="1" applyAlignment="1">
      <alignment horizontal="center"/>
      <protection/>
    </xf>
    <xf numFmtId="0" fontId="32" fillId="34" borderId="20" xfId="61" applyFont="1" applyFill="1" applyBorder="1" applyAlignment="1">
      <alignment horizontal="center"/>
      <protection/>
    </xf>
    <xf numFmtId="0" fontId="32" fillId="34" borderId="21" xfId="61" applyFont="1" applyFill="1" applyBorder="1" applyAlignment="1">
      <alignment horizontal="center"/>
      <protection/>
    </xf>
    <xf numFmtId="0" fontId="32" fillId="34" borderId="22" xfId="61" applyFont="1" applyFill="1" applyBorder="1" applyAlignment="1">
      <alignment horizontal="center"/>
      <protection/>
    </xf>
    <xf numFmtId="0" fontId="31" fillId="34" borderId="23" xfId="61" applyFont="1" applyFill="1" applyBorder="1" applyAlignment="1">
      <alignment horizontal="center" vertical="center"/>
      <protection/>
    </xf>
    <xf numFmtId="0" fontId="31" fillId="34" borderId="24" xfId="61" applyFill="1" applyBorder="1" applyAlignment="1">
      <alignment horizontal="center"/>
      <protection/>
    </xf>
    <xf numFmtId="0" fontId="32" fillId="34" borderId="25" xfId="61" applyFont="1" applyFill="1" applyBorder="1" applyAlignment="1">
      <alignment horizontal="center"/>
      <protection/>
    </xf>
    <xf numFmtId="0" fontId="32" fillId="34" borderId="15" xfId="61" applyFont="1" applyFill="1" applyBorder="1" applyAlignment="1">
      <alignment horizontal="center"/>
      <protection/>
    </xf>
    <xf numFmtId="0" fontId="32" fillId="34" borderId="26" xfId="61" applyFont="1" applyFill="1" applyBorder="1" applyAlignment="1">
      <alignment horizontal="center"/>
      <protection/>
    </xf>
    <xf numFmtId="0" fontId="31" fillId="34" borderId="27" xfId="61" applyFont="1" applyFill="1" applyBorder="1" applyAlignment="1">
      <alignment horizontal="center" vertical="center"/>
      <protection/>
    </xf>
    <xf numFmtId="0" fontId="31" fillId="34" borderId="28" xfId="61" applyFill="1" applyBorder="1" applyAlignment="1">
      <alignment horizontal="center"/>
      <protection/>
    </xf>
    <xf numFmtId="0" fontId="32" fillId="34" borderId="29" xfId="61" applyFont="1" applyFill="1" applyBorder="1" applyAlignment="1">
      <alignment horizontal="center"/>
      <protection/>
    </xf>
    <xf numFmtId="0" fontId="32" fillId="34" borderId="30" xfId="61" applyFont="1" applyFill="1" applyBorder="1" applyAlignment="1">
      <alignment horizontal="center"/>
      <protection/>
    </xf>
    <xf numFmtId="0" fontId="32" fillId="34" borderId="31" xfId="61" applyFont="1" applyFill="1" applyBorder="1" applyAlignment="1">
      <alignment horizontal="center"/>
      <protection/>
    </xf>
    <xf numFmtId="0" fontId="31" fillId="34" borderId="32" xfId="61" applyFont="1" applyFill="1" applyBorder="1" applyAlignment="1">
      <alignment horizontal="center" vertical="center"/>
      <protection/>
    </xf>
    <xf numFmtId="0" fontId="31" fillId="34" borderId="33" xfId="61" applyFill="1" applyBorder="1" applyAlignment="1">
      <alignment horizontal="center"/>
      <protection/>
    </xf>
    <xf numFmtId="0" fontId="32" fillId="34" borderId="34" xfId="61" applyFont="1" applyFill="1" applyBorder="1" applyAlignment="1">
      <alignment horizontal="center"/>
      <protection/>
    </xf>
    <xf numFmtId="0" fontId="32" fillId="34" borderId="35" xfId="61" applyFont="1" applyFill="1" applyBorder="1" applyAlignment="1">
      <alignment horizontal="center"/>
      <protection/>
    </xf>
    <xf numFmtId="0" fontId="32" fillId="34" borderId="36" xfId="61" applyFont="1" applyFill="1" applyBorder="1" applyAlignment="1">
      <alignment horizontal="center"/>
      <protection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7" fillId="0" borderId="39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shrinkToFit="1"/>
    </xf>
    <xf numFmtId="0" fontId="13" fillId="33" borderId="0" xfId="0" applyFont="1" applyFill="1" applyAlignment="1">
      <alignment vertical="center" shrinkToFit="1"/>
    </xf>
    <xf numFmtId="0" fontId="34" fillId="33" borderId="0" xfId="0" applyFont="1" applyFill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0" fillId="35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36" borderId="42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7" fillId="33" borderId="0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33" borderId="46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7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9" xfId="0" applyBorder="1" applyAlignment="1">
      <alignment vertical="center"/>
    </xf>
    <xf numFmtId="14" fontId="49" fillId="0" borderId="0" xfId="0" applyNumberFormat="1" applyFont="1" applyBorder="1" applyAlignment="1">
      <alignment horizontal="center"/>
    </xf>
    <xf numFmtId="0" fontId="20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176" fontId="19" fillId="0" borderId="71" xfId="0" applyNumberFormat="1" applyFont="1" applyBorder="1" applyAlignment="1">
      <alignment horizontal="center" vertical="center" wrapText="1"/>
    </xf>
    <xf numFmtId="176" fontId="19" fillId="0" borderId="62" xfId="0" applyNumberFormat="1" applyFont="1" applyBorder="1" applyAlignment="1">
      <alignment horizontal="center" vertical="center" wrapText="1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0" fillId="0" borderId="74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77" xfId="0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0" fontId="24" fillId="0" borderId="79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24" fillId="0" borderId="8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35" fillId="0" borderId="84" xfId="0" applyFont="1" applyBorder="1" applyAlignment="1" applyProtection="1">
      <alignment horizontal="center" vertical="center" shrinkToFit="1"/>
      <protection locked="0"/>
    </xf>
    <xf numFmtId="0" fontId="24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35" fillId="0" borderId="87" xfId="0" applyFont="1" applyBorder="1" applyAlignment="1" applyProtection="1">
      <alignment horizontal="center" vertical="center" shrinkToFit="1"/>
      <protection locked="0"/>
    </xf>
    <xf numFmtId="0" fontId="24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35" fillId="0" borderId="90" xfId="0" applyFont="1" applyBorder="1" applyAlignment="1" applyProtection="1">
      <alignment horizontal="center" vertical="center" shrinkToFit="1"/>
      <protection locked="0"/>
    </xf>
    <xf numFmtId="0" fontId="24" fillId="0" borderId="91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35" fillId="0" borderId="95" xfId="0" applyFont="1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vertical="center" shrinkToFit="1"/>
      <protection locked="0"/>
    </xf>
    <xf numFmtId="0" fontId="0" fillId="0" borderId="79" xfId="0" applyFill="1" applyBorder="1" applyAlignment="1" applyProtection="1">
      <alignment vertical="center" shrinkToFit="1"/>
      <protection locked="0"/>
    </xf>
    <xf numFmtId="0" fontId="0" fillId="0" borderId="81" xfId="0" applyBorder="1" applyAlignment="1" applyProtection="1">
      <alignment vertical="center" shrinkToFit="1"/>
      <protection locked="0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82" xfId="0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85" xfId="0" applyFill="1" applyBorder="1" applyAlignment="1" applyProtection="1">
      <alignment vertical="center" shrinkToFit="1"/>
      <protection locked="0"/>
    </xf>
    <xf numFmtId="0" fontId="0" fillId="0" borderId="86" xfId="0" applyBorder="1" applyAlignment="1" applyProtection="1">
      <alignment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88" xfId="0" applyFill="1" applyBorder="1" applyAlignment="1" applyProtection="1">
      <alignment vertical="center" shrinkToFit="1"/>
      <protection locked="0"/>
    </xf>
    <xf numFmtId="0" fontId="0" fillId="0" borderId="89" xfId="0" applyBorder="1" applyAlignment="1" applyProtection="1">
      <alignment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91" xfId="0" applyFill="1" applyBorder="1" applyAlignment="1" applyProtection="1">
      <alignment vertical="center" shrinkToFit="1"/>
      <protection locked="0"/>
    </xf>
    <xf numFmtId="0" fontId="0" fillId="0" borderId="92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33" borderId="99" xfId="0" applyFill="1" applyBorder="1" applyAlignment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center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19" fillId="0" borderId="101" xfId="0" applyFont="1" applyBorder="1" applyAlignment="1" applyProtection="1">
      <alignment horizontal="center" vertical="center" shrinkToFit="1"/>
      <protection/>
    </xf>
    <xf numFmtId="0" fontId="19" fillId="0" borderId="102" xfId="0" applyFont="1" applyBorder="1" applyAlignment="1" applyProtection="1">
      <alignment horizontal="center" vertical="center" shrinkToFit="1"/>
      <protection/>
    </xf>
    <xf numFmtId="0" fontId="19" fillId="0" borderId="101" xfId="0" applyFont="1" applyFill="1" applyBorder="1" applyAlignment="1" applyProtection="1">
      <alignment horizontal="center" vertical="center" shrinkToFit="1"/>
      <protection/>
    </xf>
    <xf numFmtId="0" fontId="19" fillId="0" borderId="102" xfId="0" applyFont="1" applyFill="1" applyBorder="1" applyAlignment="1" applyProtection="1">
      <alignment horizontal="center" vertical="center" shrinkToFit="1"/>
      <protection/>
    </xf>
    <xf numFmtId="0" fontId="19" fillId="0" borderId="103" xfId="0" applyFont="1" applyBorder="1" applyAlignment="1" applyProtection="1">
      <alignment horizontal="center" vertical="center" shrinkToFit="1"/>
      <protection/>
    </xf>
    <xf numFmtId="0" fontId="19" fillId="0" borderId="104" xfId="0" applyFont="1" applyBorder="1" applyAlignment="1" applyProtection="1">
      <alignment horizontal="center" vertical="center" shrinkToFit="1"/>
      <protection/>
    </xf>
    <xf numFmtId="0" fontId="19" fillId="0" borderId="105" xfId="0" applyFont="1" applyBorder="1" applyAlignment="1" applyProtection="1">
      <alignment horizontal="center" vertical="center" shrinkToFit="1"/>
      <protection/>
    </xf>
    <xf numFmtId="0" fontId="19" fillId="0" borderId="97" xfId="0" applyFont="1" applyBorder="1" applyAlignment="1" applyProtection="1">
      <alignment horizontal="center" vertical="center" shrinkToFit="1"/>
      <protection/>
    </xf>
    <xf numFmtId="0" fontId="19" fillId="0" borderId="84" xfId="0" applyFont="1" applyBorder="1" applyAlignment="1" applyProtection="1">
      <alignment horizontal="center" vertical="center" shrinkToFit="1"/>
      <protection/>
    </xf>
    <xf numFmtId="0" fontId="19" fillId="0" borderId="106" xfId="0" applyFont="1" applyBorder="1" applyAlignment="1" applyProtection="1">
      <alignment horizontal="center" vertical="center" shrinkToFit="1"/>
      <protection/>
    </xf>
    <xf numFmtId="0" fontId="19" fillId="0" borderId="95" xfId="0" applyFont="1" applyBorder="1" applyAlignment="1" applyProtection="1">
      <alignment horizontal="center" vertical="center" shrinkToFit="1"/>
      <protection/>
    </xf>
    <xf numFmtId="0" fontId="43" fillId="37" borderId="15" xfId="0" applyFont="1" applyFill="1" applyBorder="1" applyAlignment="1">
      <alignment horizontal="center" vertical="center"/>
    </xf>
    <xf numFmtId="0" fontId="54" fillId="0" borderId="107" xfId="0" applyFont="1" applyFill="1" applyBorder="1" applyAlignment="1">
      <alignment horizontal="center" vertical="center"/>
    </xf>
    <xf numFmtId="0" fontId="13" fillId="33" borderId="0" xfId="0" applyFont="1" applyFill="1" applyAlignment="1" applyProtection="1">
      <alignment vertical="center" shrinkToFit="1"/>
      <protection locked="0"/>
    </xf>
    <xf numFmtId="0" fontId="0" fillId="36" borderId="41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08" xfId="0" applyFill="1" applyBorder="1" applyAlignment="1" applyProtection="1">
      <alignment vertical="center"/>
      <protection locked="0"/>
    </xf>
    <xf numFmtId="0" fontId="0" fillId="33" borderId="108" xfId="0" applyFill="1" applyBorder="1" applyAlignment="1" applyProtection="1">
      <alignment vertical="center" shrinkToFit="1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Alignment="1">
      <alignment vertical="center" shrinkToFit="1"/>
    </xf>
    <xf numFmtId="0" fontId="29" fillId="0" borderId="0" xfId="0" applyFont="1" applyFill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51" fillId="0" borderId="38" xfId="0" applyFont="1" applyBorder="1" applyAlignment="1">
      <alignment vertical="center"/>
    </xf>
    <xf numFmtId="0" fontId="21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7" fillId="37" borderId="98" xfId="0" applyFont="1" applyFill="1" applyBorder="1" applyAlignment="1" applyProtection="1">
      <alignment vertical="center" shrinkToFit="1"/>
      <protection locked="0"/>
    </xf>
    <xf numFmtId="0" fontId="0" fillId="37" borderId="13" xfId="0" applyFill="1" applyBorder="1" applyAlignment="1" applyProtection="1">
      <alignment vertical="center" shrinkToFit="1"/>
      <protection locked="0"/>
    </xf>
    <xf numFmtId="0" fontId="0" fillId="37" borderId="101" xfId="0" applyFill="1" applyBorder="1" applyAlignment="1" applyProtection="1">
      <alignment vertical="center" shrinkToFit="1"/>
      <protection locked="0"/>
    </xf>
    <xf numFmtId="0" fontId="0" fillId="37" borderId="73" xfId="0" applyFill="1" applyBorder="1" applyAlignment="1" applyProtection="1">
      <alignment vertical="center" shrinkToFit="1"/>
      <protection locked="0"/>
    </xf>
    <xf numFmtId="0" fontId="0" fillId="37" borderId="109" xfId="0" applyFill="1" applyBorder="1" applyAlignment="1" applyProtection="1">
      <alignment vertical="center" shrinkToFit="1"/>
      <protection locked="0"/>
    </xf>
    <xf numFmtId="0" fontId="0" fillId="37" borderId="86" xfId="0" applyFill="1" applyBorder="1" applyAlignment="1" applyProtection="1">
      <alignment vertical="center" shrinkToFit="1"/>
      <protection locked="0"/>
    </xf>
    <xf numFmtId="0" fontId="17" fillId="37" borderId="87" xfId="0" applyFont="1" applyFill="1" applyBorder="1" applyAlignment="1" applyProtection="1">
      <alignment vertical="center" shrinkToFit="1"/>
      <protection locked="0"/>
    </xf>
    <xf numFmtId="0" fontId="0" fillId="37" borderId="63" xfId="0" applyFill="1" applyBorder="1" applyAlignment="1" applyProtection="1">
      <alignment vertical="center" shrinkToFit="1"/>
      <protection locked="0"/>
    </xf>
    <xf numFmtId="0" fontId="0" fillId="37" borderId="75" xfId="0" applyFill="1" applyBorder="1" applyAlignment="1" applyProtection="1">
      <alignment vertical="center" shrinkToFit="1"/>
      <protection locked="0"/>
    </xf>
    <xf numFmtId="0" fontId="0" fillId="37" borderId="110" xfId="0" applyFill="1" applyBorder="1" applyAlignment="1" applyProtection="1">
      <alignment vertical="center" shrinkToFit="1"/>
      <protection locked="0"/>
    </xf>
    <xf numFmtId="0" fontId="0" fillId="37" borderId="89" xfId="0" applyFill="1" applyBorder="1" applyAlignment="1" applyProtection="1">
      <alignment vertical="center" shrinkToFit="1"/>
      <protection locked="0"/>
    </xf>
    <xf numFmtId="0" fontId="0" fillId="37" borderId="59" xfId="0" applyFill="1" applyBorder="1" applyAlignment="1" applyProtection="1">
      <alignment vertical="center" shrinkToFit="1"/>
      <protection locked="0"/>
    </xf>
    <xf numFmtId="0" fontId="0" fillId="37" borderId="60" xfId="0" applyFill="1" applyBorder="1" applyAlignment="1" applyProtection="1">
      <alignment vertical="center" shrinkToFit="1"/>
      <protection locked="0"/>
    </xf>
    <xf numFmtId="0" fontId="0" fillId="37" borderId="111" xfId="0" applyFill="1" applyBorder="1" applyAlignment="1" applyProtection="1">
      <alignment vertical="center" shrinkToFit="1"/>
      <protection locked="0"/>
    </xf>
    <xf numFmtId="0" fontId="0" fillId="37" borderId="92" xfId="0" applyFill="1" applyBorder="1" applyAlignment="1" applyProtection="1">
      <alignment vertical="center" shrinkToFit="1"/>
      <protection locked="0"/>
    </xf>
    <xf numFmtId="0" fontId="17" fillId="37" borderId="95" xfId="0" applyFont="1" applyFill="1" applyBorder="1" applyAlignment="1" applyProtection="1">
      <alignment vertical="center" shrinkToFit="1"/>
      <protection locked="0"/>
    </xf>
    <xf numFmtId="0" fontId="0" fillId="37" borderId="106" xfId="0" applyFill="1" applyBorder="1" applyAlignment="1" applyProtection="1">
      <alignment vertical="center" shrinkToFit="1"/>
      <protection locked="0"/>
    </xf>
    <xf numFmtId="0" fontId="0" fillId="37" borderId="93" xfId="0" applyFill="1" applyBorder="1" applyAlignment="1" applyProtection="1">
      <alignment vertical="center" shrinkToFit="1"/>
      <protection locked="0"/>
    </xf>
    <xf numFmtId="0" fontId="0" fillId="37" borderId="112" xfId="0" applyFill="1" applyBorder="1" applyAlignment="1" applyProtection="1">
      <alignment vertical="center" shrinkToFit="1"/>
      <protection locked="0"/>
    </xf>
    <xf numFmtId="0" fontId="17" fillId="36" borderId="42" xfId="0" applyFont="1" applyFill="1" applyBorder="1" applyAlignment="1">
      <alignment horizontal="center" vertical="center" wrapText="1"/>
    </xf>
    <xf numFmtId="0" fontId="17" fillId="36" borderId="113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 wrapText="1"/>
    </xf>
    <xf numFmtId="0" fontId="35" fillId="0" borderId="115" xfId="0" applyFont="1" applyBorder="1" applyAlignment="1" applyProtection="1">
      <alignment horizontal="center" vertical="center" shrinkToFit="1"/>
      <protection locked="0"/>
    </xf>
    <xf numFmtId="0" fontId="35" fillId="0" borderId="116" xfId="0" applyFont="1" applyBorder="1" applyAlignment="1" applyProtection="1">
      <alignment horizontal="center" vertical="center" shrinkToFit="1"/>
      <protection locked="0"/>
    </xf>
    <xf numFmtId="0" fontId="35" fillId="0" borderId="117" xfId="0" applyFont="1" applyBorder="1" applyAlignment="1" applyProtection="1">
      <alignment horizontal="center" vertical="center" shrinkToFit="1"/>
      <protection locked="0"/>
    </xf>
    <xf numFmtId="0" fontId="35" fillId="0" borderId="118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17" fillId="35" borderId="120" xfId="0" applyFont="1" applyFill="1" applyBorder="1" applyAlignment="1">
      <alignment horizontal="center" vertical="center" wrapText="1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122" xfId="0" applyBorder="1" applyAlignment="1" applyProtection="1">
      <alignment horizontal="center" vertical="center" shrinkToFit="1"/>
      <protection locked="0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124" xfId="0" applyBorder="1" applyAlignment="1" applyProtection="1">
      <alignment horizontal="center" vertical="center" shrinkToFit="1"/>
      <protection locked="0"/>
    </xf>
    <xf numFmtId="0" fontId="0" fillId="0" borderId="125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35" fillId="0" borderId="98" xfId="0" applyFont="1" applyBorder="1" applyAlignment="1" applyProtection="1">
      <alignment horizontal="center" vertical="center" shrinkToFit="1"/>
      <protection locked="0"/>
    </xf>
    <xf numFmtId="0" fontId="17" fillId="0" borderId="120" xfId="0" applyFont="1" applyFill="1" applyBorder="1" applyAlignment="1">
      <alignment horizontal="center" vertical="center" wrapText="1"/>
    </xf>
    <xf numFmtId="0" fontId="0" fillId="36" borderId="81" xfId="0" applyFill="1" applyBorder="1" applyAlignment="1" applyProtection="1">
      <alignment horizontal="center" vertical="center" shrinkToFit="1"/>
      <protection locked="0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75" xfId="0" applyFill="1" applyBorder="1" applyAlignment="1" applyProtection="1">
      <alignment horizontal="center" vertical="center" shrinkToFit="1"/>
      <protection locked="0"/>
    </xf>
    <xf numFmtId="0" fontId="0" fillId="36" borderId="60" xfId="0" applyFill="1" applyBorder="1" applyAlignment="1" applyProtection="1">
      <alignment horizontal="center" vertical="center" shrinkToFit="1"/>
      <protection locked="0"/>
    </xf>
    <xf numFmtId="0" fontId="0" fillId="36" borderId="93" xfId="0" applyFill="1" applyBorder="1" applyAlignment="1" applyProtection="1">
      <alignment horizontal="center" vertical="center" shrinkToFit="1"/>
      <protection locked="0"/>
    </xf>
    <xf numFmtId="0" fontId="35" fillId="36" borderId="97" xfId="0" applyFont="1" applyFill="1" applyBorder="1" applyAlignment="1" applyProtection="1">
      <alignment horizontal="center" vertical="center" shrinkToFit="1"/>
      <protection locked="0"/>
    </xf>
    <xf numFmtId="0" fontId="35" fillId="36" borderId="84" xfId="0" applyFont="1" applyFill="1" applyBorder="1" applyAlignment="1" applyProtection="1">
      <alignment horizontal="center" vertical="center" shrinkToFit="1"/>
      <protection locked="0"/>
    </xf>
    <xf numFmtId="0" fontId="35" fillId="36" borderId="87" xfId="0" applyFont="1" applyFill="1" applyBorder="1" applyAlignment="1" applyProtection="1">
      <alignment horizontal="center" vertical="center" shrinkToFit="1"/>
      <protection locked="0"/>
    </xf>
    <xf numFmtId="0" fontId="35" fillId="36" borderId="90" xfId="0" applyFont="1" applyFill="1" applyBorder="1" applyAlignment="1" applyProtection="1">
      <alignment horizontal="center" vertical="center" shrinkToFit="1"/>
      <protection locked="0"/>
    </xf>
    <xf numFmtId="0" fontId="35" fillId="36" borderId="95" xfId="0" applyFont="1" applyFill="1" applyBorder="1" applyAlignment="1" applyProtection="1">
      <alignment horizontal="center" vertical="center" shrinkToFit="1"/>
      <protection locked="0"/>
    </xf>
    <xf numFmtId="0" fontId="0" fillId="35" borderId="81" xfId="0" applyFill="1" applyBorder="1" applyAlignment="1" applyProtection="1">
      <alignment vertical="center" shrinkToFit="1"/>
      <protection locked="0"/>
    </xf>
    <xf numFmtId="0" fontId="0" fillId="35" borderId="73" xfId="0" applyFill="1" applyBorder="1" applyAlignment="1" applyProtection="1">
      <alignment vertical="center" shrinkToFit="1"/>
      <protection locked="0"/>
    </xf>
    <xf numFmtId="0" fontId="0" fillId="35" borderId="75" xfId="0" applyFill="1" applyBorder="1" applyAlignment="1" applyProtection="1">
      <alignment vertical="center" shrinkToFit="1"/>
      <protection locked="0"/>
    </xf>
    <xf numFmtId="0" fontId="0" fillId="35" borderId="60" xfId="0" applyFill="1" applyBorder="1" applyAlignment="1" applyProtection="1">
      <alignment vertical="center" shrinkToFit="1"/>
      <protection locked="0"/>
    </xf>
    <xf numFmtId="0" fontId="0" fillId="35" borderId="121" xfId="0" applyFill="1" applyBorder="1" applyAlignment="1" applyProtection="1">
      <alignment horizontal="center" vertical="center" shrinkToFit="1"/>
      <protection locked="0"/>
    </xf>
    <xf numFmtId="0" fontId="0" fillId="35" borderId="122" xfId="0" applyFill="1" applyBorder="1" applyAlignment="1" applyProtection="1">
      <alignment horizontal="center" vertical="center" shrinkToFit="1"/>
      <protection locked="0"/>
    </xf>
    <xf numFmtId="0" fontId="0" fillId="35" borderId="123" xfId="0" applyFill="1" applyBorder="1" applyAlignment="1" applyProtection="1">
      <alignment horizontal="center" vertical="center" shrinkToFit="1"/>
      <protection locked="0"/>
    </xf>
    <xf numFmtId="0" fontId="0" fillId="35" borderId="124" xfId="0" applyFill="1" applyBorder="1" applyAlignment="1" applyProtection="1">
      <alignment horizontal="center" vertical="center" shrinkToFit="1"/>
      <protection locked="0"/>
    </xf>
    <xf numFmtId="0" fontId="0" fillId="35" borderId="125" xfId="0" applyFill="1" applyBorder="1" applyAlignment="1" applyProtection="1">
      <alignment horizontal="center" vertical="center" shrinkToFit="1"/>
      <protection locked="0"/>
    </xf>
    <xf numFmtId="0" fontId="0" fillId="35" borderId="81" xfId="0" applyFill="1" applyBorder="1" applyAlignment="1" applyProtection="1">
      <alignment horizontal="center" vertical="center" shrinkToFit="1"/>
      <protection locked="0"/>
    </xf>
    <xf numFmtId="0" fontId="0" fillId="35" borderId="73" xfId="0" applyFill="1" applyBorder="1" applyAlignment="1" applyProtection="1">
      <alignment horizontal="center" vertical="center" shrinkToFit="1"/>
      <protection locked="0"/>
    </xf>
    <xf numFmtId="0" fontId="0" fillId="35" borderId="75" xfId="0" applyFill="1" applyBorder="1" applyAlignment="1" applyProtection="1">
      <alignment horizontal="center" vertical="center" shrinkToFit="1"/>
      <protection locked="0"/>
    </xf>
    <xf numFmtId="0" fontId="0" fillId="35" borderId="60" xfId="0" applyFill="1" applyBorder="1" applyAlignment="1" applyProtection="1">
      <alignment horizontal="center" vertical="center" shrinkToFit="1"/>
      <protection locked="0"/>
    </xf>
    <xf numFmtId="0" fontId="0" fillId="35" borderId="93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vertical="center" shrinkToFit="1"/>
      <protection locked="0"/>
    </xf>
    <xf numFmtId="0" fontId="35" fillId="0" borderId="12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32" fillId="0" borderId="25" xfId="61" applyFont="1" applyFill="1" applyBorder="1" applyAlignment="1">
      <alignment horizontal="center"/>
      <protection/>
    </xf>
    <xf numFmtId="0" fontId="31" fillId="0" borderId="24" xfId="61" applyFont="1" applyFill="1" applyBorder="1" applyAlignment="1">
      <alignment horizontal="center"/>
      <protection/>
    </xf>
    <xf numFmtId="0" fontId="36" fillId="0" borderId="25" xfId="61" applyFont="1" applyFill="1" applyBorder="1" applyAlignment="1">
      <alignment horizontal="center"/>
      <protection/>
    </xf>
    <xf numFmtId="0" fontId="46" fillId="0" borderId="25" xfId="43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37" fillId="0" borderId="128" xfId="0" applyFont="1" applyBorder="1" applyAlignment="1">
      <alignment vertical="center"/>
    </xf>
    <xf numFmtId="0" fontId="37" fillId="0" borderId="129" xfId="0" applyFont="1" applyBorder="1" applyAlignment="1">
      <alignment vertical="center"/>
    </xf>
    <xf numFmtId="0" fontId="8" fillId="0" borderId="129" xfId="0" applyFont="1" applyBorder="1" applyAlignment="1">
      <alignment horizontal="left" vertical="center"/>
    </xf>
    <xf numFmtId="0" fontId="9" fillId="0" borderId="129" xfId="0" applyFont="1" applyBorder="1" applyAlignment="1">
      <alignment horizontal="left"/>
    </xf>
    <xf numFmtId="0" fontId="8" fillId="0" borderId="1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31" fillId="38" borderId="24" xfId="61" applyFont="1" applyFill="1" applyBorder="1" applyAlignment="1">
      <alignment horizontal="center"/>
      <protection/>
    </xf>
    <xf numFmtId="0" fontId="31" fillId="37" borderId="24" xfId="61" applyFont="1" applyFill="1" applyBorder="1" applyAlignment="1">
      <alignment horizontal="center"/>
      <protection/>
    </xf>
    <xf numFmtId="178" fontId="58" fillId="0" borderId="0" xfId="0" applyNumberFormat="1" applyFont="1" applyAlignment="1">
      <alignment/>
    </xf>
    <xf numFmtId="178" fontId="61" fillId="0" borderId="0" xfId="0" applyNumberFormat="1" applyFont="1" applyAlignment="1">
      <alignment shrinkToFit="1"/>
    </xf>
    <xf numFmtId="0" fontId="0" fillId="0" borderId="130" xfId="0" applyFill="1" applyBorder="1" applyAlignment="1">
      <alignment horizontal="center" vertical="center" wrapText="1"/>
    </xf>
    <xf numFmtId="0" fontId="21" fillId="38" borderId="130" xfId="0" applyFont="1" applyFill="1" applyBorder="1" applyAlignment="1">
      <alignment horizontal="left" vertical="center" wrapText="1"/>
    </xf>
    <xf numFmtId="0" fontId="0" fillId="38" borderId="80" xfId="0" applyFill="1" applyBorder="1" applyAlignment="1" applyProtection="1">
      <alignment vertical="center" shrinkToFit="1"/>
      <protection locked="0"/>
    </xf>
    <xf numFmtId="0" fontId="0" fillId="38" borderId="13" xfId="0" applyFill="1" applyBorder="1" applyAlignment="1" applyProtection="1">
      <alignment vertical="center" shrinkToFit="1"/>
      <protection locked="0"/>
    </xf>
    <xf numFmtId="0" fontId="0" fillId="38" borderId="86" xfId="0" applyFill="1" applyBorder="1" applyAlignment="1" applyProtection="1">
      <alignment vertical="center" shrinkToFit="1"/>
      <protection locked="0"/>
    </xf>
    <xf numFmtId="0" fontId="0" fillId="38" borderId="89" xfId="0" applyFill="1" applyBorder="1" applyAlignment="1" applyProtection="1">
      <alignment vertical="center" shrinkToFit="1"/>
      <protection locked="0"/>
    </xf>
    <xf numFmtId="0" fontId="21" fillId="39" borderId="42" xfId="0" applyFont="1" applyFill="1" applyBorder="1" applyAlignment="1">
      <alignment horizontal="left" vertical="center" wrapText="1"/>
    </xf>
    <xf numFmtId="0" fontId="0" fillId="40" borderId="0" xfId="0" applyFill="1" applyAlignment="1">
      <alignment vertical="center"/>
    </xf>
    <xf numFmtId="0" fontId="13" fillId="41" borderId="0" xfId="0" applyFont="1" applyFill="1" applyAlignment="1" applyProtection="1">
      <alignment vertical="center"/>
      <protection locked="0"/>
    </xf>
    <xf numFmtId="0" fontId="13" fillId="41" borderId="0" xfId="0" applyFont="1" applyFill="1" applyAlignment="1" applyProtection="1">
      <alignment vertical="center" shrinkToFit="1"/>
      <protection locked="0"/>
    </xf>
    <xf numFmtId="0" fontId="22" fillId="41" borderId="0" xfId="0" applyFont="1" applyFill="1" applyAlignment="1" applyProtection="1">
      <alignment vertical="center" shrinkToFit="1"/>
      <protection locked="0"/>
    </xf>
    <xf numFmtId="0" fontId="24" fillId="33" borderId="131" xfId="0" applyFont="1" applyFill="1" applyBorder="1" applyAlignment="1">
      <alignment horizontal="center" vertical="center" wrapText="1"/>
    </xf>
    <xf numFmtId="0" fontId="24" fillId="33" borderId="132" xfId="0" applyFont="1" applyFill="1" applyBorder="1" applyAlignment="1">
      <alignment horizontal="center" vertical="center" shrinkToFit="1"/>
    </xf>
    <xf numFmtId="0" fontId="24" fillId="33" borderId="133" xfId="0" applyFont="1" applyFill="1" applyBorder="1" applyAlignment="1">
      <alignment horizontal="center" vertical="center" shrinkToFit="1"/>
    </xf>
    <xf numFmtId="0" fontId="24" fillId="33" borderId="134" xfId="0" applyFont="1" applyFill="1" applyBorder="1" applyAlignment="1">
      <alignment horizontal="center" vertical="center" shrinkToFit="1"/>
    </xf>
    <xf numFmtId="0" fontId="24" fillId="33" borderId="135" xfId="0" applyFont="1" applyFill="1" applyBorder="1" applyAlignment="1">
      <alignment horizontal="center" vertical="center" shrinkToFit="1"/>
    </xf>
    <xf numFmtId="0" fontId="24" fillId="33" borderId="136" xfId="0" applyFont="1" applyFill="1" applyBorder="1" applyAlignment="1">
      <alignment horizontal="center" vertical="center" shrinkToFit="1"/>
    </xf>
    <xf numFmtId="0" fontId="24" fillId="33" borderId="41" xfId="0" applyFont="1" applyFill="1" applyBorder="1" applyAlignment="1">
      <alignment horizontal="center" vertical="center" wrapText="1"/>
    </xf>
    <xf numFmtId="0" fontId="0" fillId="33" borderId="137" xfId="0" applyFill="1" applyBorder="1" applyAlignment="1">
      <alignment horizontal="center" vertical="center" shrinkToFit="1"/>
    </xf>
    <xf numFmtId="0" fontId="0" fillId="33" borderId="116" xfId="0" applyFill="1" applyBorder="1" applyAlignment="1">
      <alignment horizontal="center" vertical="center" shrinkToFit="1"/>
    </xf>
    <xf numFmtId="0" fontId="0" fillId="33" borderId="117" xfId="0" applyFill="1" applyBorder="1" applyAlignment="1">
      <alignment horizontal="center" vertical="center" shrinkToFit="1"/>
    </xf>
    <xf numFmtId="0" fontId="0" fillId="33" borderId="118" xfId="0" applyFill="1" applyBorder="1" applyAlignment="1">
      <alignment horizontal="center" vertical="center" shrinkToFit="1"/>
    </xf>
    <xf numFmtId="0" fontId="0" fillId="33" borderId="127" xfId="0" applyFill="1" applyBorder="1" applyAlignment="1">
      <alignment horizontal="center" vertical="center" shrinkToFit="1"/>
    </xf>
    <xf numFmtId="0" fontId="34" fillId="0" borderId="138" xfId="0" applyFont="1" applyFill="1" applyBorder="1" applyAlignment="1">
      <alignment horizontal="center" vertical="center" wrapText="1"/>
    </xf>
    <xf numFmtId="0" fontId="25" fillId="33" borderId="131" xfId="0" applyFont="1" applyFill="1" applyBorder="1" applyAlignment="1" applyProtection="1">
      <alignment vertical="center"/>
      <protection locked="0"/>
    </xf>
    <xf numFmtId="0" fontId="0" fillId="33" borderId="139" xfId="0" applyFill="1" applyBorder="1" applyAlignment="1" applyProtection="1">
      <alignment vertical="center"/>
      <protection locked="0"/>
    </xf>
    <xf numFmtId="0" fontId="0" fillId="33" borderId="139" xfId="0" applyFill="1" applyBorder="1" applyAlignment="1" applyProtection="1">
      <alignment vertical="center" shrinkToFit="1"/>
      <protection locked="0"/>
    </xf>
    <xf numFmtId="0" fontId="0" fillId="33" borderId="139" xfId="0" applyFill="1" applyBorder="1" applyAlignment="1" applyProtection="1">
      <alignment horizontal="right" shrinkToFit="1"/>
      <protection locked="0"/>
    </xf>
    <xf numFmtId="0" fontId="0" fillId="33" borderId="130" xfId="0" applyFill="1" applyBorder="1" applyAlignment="1" applyProtection="1">
      <alignment horizontal="right" vertical="center" shrinkToFit="1"/>
      <protection locked="0"/>
    </xf>
    <xf numFmtId="0" fontId="17" fillId="33" borderId="113" xfId="0" applyFont="1" applyFill="1" applyBorder="1" applyAlignment="1" applyProtection="1">
      <alignment horizontal="center" vertical="center" shrinkToFit="1"/>
      <protection locked="0"/>
    </xf>
    <xf numFmtId="0" fontId="0" fillId="33" borderId="140" xfId="0" applyFill="1" applyBorder="1" applyAlignment="1" applyProtection="1">
      <alignment vertical="center" shrinkToFit="1"/>
      <protection locked="0"/>
    </xf>
    <xf numFmtId="0" fontId="0" fillId="33" borderId="42" xfId="0" applyFill="1" applyBorder="1" applyAlignment="1" applyProtection="1">
      <alignment vertical="center" shrinkToFit="1"/>
      <protection locked="0"/>
    </xf>
    <xf numFmtId="0" fontId="0" fillId="33" borderId="141" xfId="0" applyFill="1" applyBorder="1" applyAlignment="1" applyProtection="1">
      <alignment vertical="center" shrinkToFit="1"/>
      <protection locked="0"/>
    </xf>
    <xf numFmtId="0" fontId="50" fillId="33" borderId="142" xfId="0" applyFont="1" applyFill="1" applyBorder="1" applyAlignment="1" applyProtection="1">
      <alignment vertical="center"/>
      <protection locked="0"/>
    </xf>
    <xf numFmtId="0" fontId="50" fillId="33" borderId="143" xfId="0" applyFont="1" applyFill="1" applyBorder="1" applyAlignment="1" applyProtection="1">
      <alignment vertical="center"/>
      <protection locked="0"/>
    </xf>
    <xf numFmtId="0" fontId="63" fillId="41" borderId="0" xfId="0" applyFont="1" applyFill="1" applyAlignment="1" applyProtection="1">
      <alignment vertical="center"/>
      <protection locked="0"/>
    </xf>
    <xf numFmtId="0" fontId="0" fillId="0" borderId="144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45" xfId="0" applyBorder="1" applyAlignment="1" applyProtection="1">
      <alignment horizontal="center" vertical="center" shrinkToFit="1"/>
      <protection locked="0"/>
    </xf>
    <xf numFmtId="0" fontId="0" fillId="0" borderId="122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42" borderId="141" xfId="0" applyFill="1" applyBorder="1" applyAlignment="1">
      <alignment horizontal="center" vertical="center" wrapText="1"/>
    </xf>
    <xf numFmtId="0" fontId="31" fillId="42" borderId="126" xfId="0" applyFont="1" applyFill="1" applyBorder="1" applyAlignment="1" applyProtection="1">
      <alignment vertical="center" shrinkToFit="1"/>
      <protection locked="0"/>
    </xf>
    <xf numFmtId="0" fontId="31" fillId="42" borderId="109" xfId="0" applyFont="1" applyFill="1" applyBorder="1" applyAlignment="1" applyProtection="1">
      <alignment vertical="center" shrinkToFit="1"/>
      <protection locked="0"/>
    </xf>
    <xf numFmtId="0" fontId="31" fillId="42" borderId="110" xfId="0" applyFont="1" applyFill="1" applyBorder="1" applyAlignment="1" applyProtection="1">
      <alignment vertical="center" shrinkToFit="1"/>
      <protection locked="0"/>
    </xf>
    <xf numFmtId="0" fontId="31" fillId="42" borderId="111" xfId="0" applyFont="1" applyFill="1" applyBorder="1" applyAlignment="1" applyProtection="1">
      <alignment vertical="center" shrinkToFit="1"/>
      <protection locked="0"/>
    </xf>
    <xf numFmtId="0" fontId="31" fillId="42" borderId="61" xfId="0" applyFont="1" applyFill="1" applyBorder="1" applyAlignment="1" applyProtection="1">
      <alignment vertical="center" shrinkToFit="1"/>
      <protection locked="0"/>
    </xf>
    <xf numFmtId="0" fontId="31" fillId="42" borderId="83" xfId="0" applyFont="1" applyFill="1" applyBorder="1" applyAlignment="1" applyProtection="1">
      <alignment vertical="center" shrinkToFit="1"/>
      <protection locked="0"/>
    </xf>
    <xf numFmtId="0" fontId="31" fillId="42" borderId="71" xfId="0" applyFont="1" applyFill="1" applyBorder="1" applyAlignment="1" applyProtection="1">
      <alignment vertical="center" shrinkToFit="1"/>
      <protection locked="0"/>
    </xf>
    <xf numFmtId="0" fontId="31" fillId="42" borderId="94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>
      <alignment horizontal="left" vertical="center"/>
    </xf>
    <xf numFmtId="0" fontId="19" fillId="43" borderId="0" xfId="0" applyFont="1" applyFill="1" applyBorder="1" applyAlignment="1">
      <alignment horizontal="center" vertical="center" shrinkToFit="1"/>
    </xf>
    <xf numFmtId="0" fontId="0" fillId="43" borderId="0" xfId="0" applyFont="1" applyFill="1" applyAlignment="1">
      <alignment vertical="center"/>
    </xf>
    <xf numFmtId="0" fontId="0" fillId="43" borderId="0" xfId="0" applyFill="1" applyAlignment="1">
      <alignment vertical="center"/>
    </xf>
    <xf numFmtId="0" fontId="0" fillId="4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5" fillId="0" borderId="0" xfId="43" applyFont="1" applyAlignment="1" applyProtection="1">
      <alignment vertical="center"/>
      <protection/>
    </xf>
    <xf numFmtId="0" fontId="136" fillId="33" borderId="0" xfId="0" applyFont="1" applyFill="1" applyBorder="1" applyAlignment="1">
      <alignment horizontal="center" vertical="center" shrinkToFit="1"/>
    </xf>
    <xf numFmtId="0" fontId="137" fillId="36" borderId="1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38" fillId="33" borderId="14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5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147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4" fillId="0" borderId="147" xfId="0" applyFont="1" applyBorder="1" applyAlignment="1">
      <alignment horizontal="center" vertical="top" textRotation="255" wrapText="1"/>
    </xf>
    <xf numFmtId="0" fontId="0" fillId="0" borderId="147" xfId="0" applyBorder="1" applyAlignment="1">
      <alignment horizontal="center" vertical="top" textRotation="255"/>
    </xf>
    <xf numFmtId="0" fontId="13" fillId="0" borderId="148" xfId="0" applyFont="1" applyBorder="1" applyAlignment="1">
      <alignment vertical="center"/>
    </xf>
    <xf numFmtId="0" fontId="8" fillId="0" borderId="149" xfId="0" applyFont="1" applyBorder="1" applyAlignment="1">
      <alignment vertical="center"/>
    </xf>
    <xf numFmtId="0" fontId="138" fillId="33" borderId="0" xfId="0" applyFont="1" applyFill="1" applyAlignment="1">
      <alignment horizontal="right" vertical="center"/>
    </xf>
    <xf numFmtId="0" fontId="139" fillId="36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7" borderId="98" xfId="0" applyFont="1" applyFill="1" applyBorder="1" applyAlignment="1" applyProtection="1">
      <alignment vertical="center" shrinkToFit="1"/>
      <protection locked="0"/>
    </xf>
    <xf numFmtId="0" fontId="49" fillId="0" borderId="0" xfId="0" applyFont="1" applyAlignment="1">
      <alignment horizontal="center"/>
    </xf>
    <xf numFmtId="0" fontId="66" fillId="0" borderId="0" xfId="0" applyFont="1" applyAlignment="1">
      <alignment vertical="center"/>
    </xf>
    <xf numFmtId="0" fontId="19" fillId="44" borderId="0" xfId="0" applyFont="1" applyFill="1" applyBorder="1" applyAlignment="1">
      <alignment horizontal="center" vertical="center" shrinkToFit="1"/>
    </xf>
    <xf numFmtId="0" fontId="19" fillId="44" borderId="0" xfId="0" applyFont="1" applyFill="1" applyBorder="1" applyAlignment="1">
      <alignment horizontal="left" vertical="center"/>
    </xf>
    <xf numFmtId="0" fontId="0" fillId="44" borderId="0" xfId="0" applyFill="1" applyAlignment="1">
      <alignment vertical="center"/>
    </xf>
    <xf numFmtId="0" fontId="0" fillId="0" borderId="150" xfId="0" applyBorder="1" applyAlignment="1" applyProtection="1">
      <alignment horizontal="center" vertical="center" shrinkToFit="1"/>
      <protection locked="0"/>
    </xf>
    <xf numFmtId="0" fontId="19" fillId="0" borderId="151" xfId="0" applyFont="1" applyBorder="1" applyAlignment="1" applyProtection="1">
      <alignment horizontal="center" vertical="center" shrinkToFit="1"/>
      <protection/>
    </xf>
    <xf numFmtId="0" fontId="19" fillId="0" borderId="152" xfId="0" applyFont="1" applyBorder="1" applyAlignment="1" applyProtection="1">
      <alignment horizontal="center" vertical="center" shrinkToFit="1"/>
      <protection/>
    </xf>
    <xf numFmtId="0" fontId="0" fillId="0" borderId="86" xfId="0" applyBorder="1" applyAlignment="1">
      <alignment horizontal="center" vertical="center" shrinkToFit="1"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19" fillId="0" borderId="153" xfId="0" applyFont="1" applyBorder="1" applyAlignment="1" applyProtection="1">
      <alignment horizontal="center" vertical="center" shrinkToFit="1"/>
      <protection/>
    </xf>
    <xf numFmtId="0" fontId="0" fillId="44" borderId="0" xfId="0" applyFill="1" applyBorder="1" applyAlignment="1">
      <alignment horizontal="center" vertical="center" shrinkToFit="1"/>
    </xf>
    <xf numFmtId="0" fontId="0" fillId="44" borderId="0" xfId="0" applyFill="1" applyBorder="1" applyAlignment="1" applyProtection="1">
      <alignment horizontal="center" vertical="center" shrinkToFit="1"/>
      <protection locked="0"/>
    </xf>
    <xf numFmtId="0" fontId="19" fillId="44" borderId="0" xfId="0" applyFont="1" applyFill="1" applyBorder="1" applyAlignment="1" applyProtection="1">
      <alignment horizontal="center" vertical="center" shrinkToFit="1"/>
      <protection/>
    </xf>
    <xf numFmtId="0" fontId="0" fillId="44" borderId="0" xfId="0" applyFill="1" applyBorder="1" applyAlignment="1" applyProtection="1">
      <alignment horizontal="left" vertical="center"/>
      <protection locked="0"/>
    </xf>
    <xf numFmtId="0" fontId="19" fillId="44" borderId="0" xfId="0" applyFont="1" applyFill="1" applyBorder="1" applyAlignment="1" applyProtection="1">
      <alignment horizontal="left" vertical="center"/>
      <protection/>
    </xf>
    <xf numFmtId="0" fontId="0" fillId="44" borderId="0" xfId="0" applyFill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0" fillId="0" borderId="154" xfId="0" applyFont="1" applyBorder="1" applyAlignment="1">
      <alignment horizontal="distributed" vertical="center" shrinkToFit="1"/>
    </xf>
    <xf numFmtId="184" fontId="0" fillId="0" borderId="154" xfId="0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37" borderId="87" xfId="0" applyFont="1" applyFill="1" applyBorder="1" applyAlignment="1" applyProtection="1">
      <alignment vertical="center" shrinkToFit="1"/>
      <protection locked="0"/>
    </xf>
    <xf numFmtId="0" fontId="138" fillId="0" borderId="0" xfId="0" applyFont="1" applyAlignment="1">
      <alignment horizontal="center"/>
    </xf>
    <xf numFmtId="0" fontId="37" fillId="0" borderId="0" xfId="0" applyFont="1" applyAlignment="1">
      <alignment vertical="top"/>
    </xf>
    <xf numFmtId="0" fontId="7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184" fontId="0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4" fillId="0" borderId="15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5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57" xfId="0" applyFont="1" applyBorder="1" applyAlignment="1" applyProtection="1">
      <alignment horizontal="center"/>
      <protection locked="0"/>
    </xf>
    <xf numFmtId="0" fontId="5" fillId="0" borderId="158" xfId="0" applyFont="1" applyBorder="1" applyAlignment="1" applyProtection="1">
      <alignment horizontal="center"/>
      <protection locked="0"/>
    </xf>
    <xf numFmtId="0" fontId="5" fillId="0" borderId="159" xfId="0" applyFont="1" applyBorder="1" applyAlignment="1" applyProtection="1">
      <alignment horizontal="center"/>
      <protection locked="0"/>
    </xf>
    <xf numFmtId="0" fontId="5" fillId="0" borderId="160" xfId="0" applyFont="1" applyBorder="1" applyAlignment="1" applyProtection="1">
      <alignment horizontal="center"/>
      <protection locked="0"/>
    </xf>
    <xf numFmtId="0" fontId="73" fillId="0" borderId="0" xfId="0" applyFont="1" applyBorder="1" applyAlignment="1">
      <alignment horizontal="right" vertical="center"/>
    </xf>
    <xf numFmtId="0" fontId="137" fillId="0" borderId="8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top"/>
    </xf>
    <xf numFmtId="176" fontId="5" fillId="0" borderId="0" xfId="0" applyNumberFormat="1" applyFont="1" applyBorder="1" applyAlignment="1">
      <alignment horizontal="center"/>
    </xf>
    <xf numFmtId="0" fontId="7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 shrinkToFit="1"/>
    </xf>
    <xf numFmtId="0" fontId="4" fillId="0" borderId="147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38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7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73" fillId="0" borderId="65" xfId="0" applyFont="1" applyBorder="1" applyAlignment="1">
      <alignment horizontal="right" vertical="center"/>
    </xf>
    <xf numFmtId="0" fontId="4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/>
    </xf>
    <xf numFmtId="181" fontId="53" fillId="0" borderId="161" xfId="0" applyNumberFormat="1" applyFont="1" applyBorder="1" applyAlignment="1">
      <alignment horizontal="center" vertical="center" shrinkToFit="1"/>
    </xf>
    <xf numFmtId="0" fontId="140" fillId="0" borderId="73" xfId="0" applyFont="1" applyBorder="1" applyAlignment="1">
      <alignment horizontal="center" vertical="center" wrapText="1"/>
    </xf>
    <xf numFmtId="0" fontId="140" fillId="0" borderId="102" xfId="0" applyFont="1" applyBorder="1" applyAlignment="1">
      <alignment horizontal="center" vertical="center"/>
    </xf>
    <xf numFmtId="182" fontId="141" fillId="0" borderId="161" xfId="0" applyNumberFormat="1" applyFont="1" applyBorder="1" applyAlignment="1">
      <alignment horizontal="center" vertical="center" shrinkToFit="1"/>
    </xf>
    <xf numFmtId="182" fontId="141" fillId="0" borderId="162" xfId="0" applyNumberFormat="1" applyFont="1" applyBorder="1" applyAlignment="1">
      <alignment horizontal="center" vertical="center" shrinkToFit="1"/>
    </xf>
    <xf numFmtId="0" fontId="32" fillId="34" borderId="163" xfId="61" applyFont="1" applyFill="1" applyBorder="1" applyAlignment="1">
      <alignment horizontal="center" vertical="center"/>
      <protection/>
    </xf>
    <xf numFmtId="0" fontId="32" fillId="34" borderId="164" xfId="61" applyFont="1" applyFill="1" applyBorder="1" applyAlignment="1">
      <alignment horizontal="center" vertical="center"/>
      <protection/>
    </xf>
    <xf numFmtId="0" fontId="0" fillId="0" borderId="128" xfId="0" applyBorder="1" applyAlignment="1">
      <alignment horizontal="left" shrinkToFit="1"/>
    </xf>
    <xf numFmtId="0" fontId="0" fillId="0" borderId="129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32" fillId="34" borderId="165" xfId="61" applyFont="1" applyFill="1" applyBorder="1" applyAlignment="1">
      <alignment horizontal="center" vertical="center"/>
      <protection/>
    </xf>
    <xf numFmtId="0" fontId="32" fillId="34" borderId="166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32" fillId="34" borderId="167" xfId="61" applyFont="1" applyFill="1" applyBorder="1" applyAlignment="1">
      <alignment horizontal="center" vertical="center"/>
      <protection/>
    </xf>
    <xf numFmtId="0" fontId="32" fillId="34" borderId="168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shrinkToFit="1"/>
    </xf>
    <xf numFmtId="0" fontId="31" fillId="34" borderId="169" xfId="61" applyFill="1" applyBorder="1" applyAlignment="1">
      <alignment horizontal="center" vertical="center"/>
      <protection/>
    </xf>
    <xf numFmtId="0" fontId="31" fillId="34" borderId="170" xfId="6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left" shrinkToFit="1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184" fontId="71" fillId="0" borderId="0" xfId="0" applyNumberFormat="1" applyFont="1" applyBorder="1" applyAlignment="1">
      <alignment horizontal="center" vertical="center" shrinkToFit="1"/>
    </xf>
    <xf numFmtId="184" fontId="0" fillId="0" borderId="154" xfId="0" applyNumberFormat="1" applyFont="1" applyBorder="1" applyAlignment="1">
      <alignment vertical="center" shrinkToFit="1"/>
    </xf>
    <xf numFmtId="185" fontId="71" fillId="0" borderId="0" xfId="0" applyNumberFormat="1" applyFont="1" applyBorder="1" applyAlignment="1">
      <alignment horizontal="center" vertical="center" shrinkToFit="1"/>
    </xf>
    <xf numFmtId="185" fontId="0" fillId="0" borderId="0" xfId="0" applyNumberFormat="1" applyAlignment="1">
      <alignment vertical="center" shrinkToFit="1"/>
    </xf>
    <xf numFmtId="184" fontId="142" fillId="0" borderId="0" xfId="0" applyNumberFormat="1" applyFont="1" applyBorder="1" applyAlignment="1">
      <alignment horizontal="center" vertical="center" shrinkToFit="1"/>
    </xf>
    <xf numFmtId="184" fontId="143" fillId="0" borderId="154" xfId="0" applyNumberFormat="1" applyFont="1" applyBorder="1" applyAlignment="1">
      <alignment vertical="center" shrinkToFit="1"/>
    </xf>
    <xf numFmtId="0" fontId="72" fillId="0" borderId="30" xfId="0" applyFont="1" applyBorder="1" applyAlignment="1" applyProtection="1">
      <alignment horizontal="center" vertical="center"/>
      <protection locked="0"/>
    </xf>
    <xf numFmtId="0" fontId="72" fillId="0" borderId="21" xfId="0" applyFont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distributed" vertical="center" shrinkToFit="1"/>
      <protection/>
    </xf>
    <xf numFmtId="0" fontId="0" fillId="0" borderId="154" xfId="0" applyFont="1" applyBorder="1" applyAlignment="1" applyProtection="1">
      <alignment horizontal="distributed" vertical="center" shrinkToFit="1"/>
      <protection/>
    </xf>
    <xf numFmtId="0" fontId="4" fillId="0" borderId="171" xfId="0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right" vertical="center" shrinkToFit="1"/>
    </xf>
    <xf numFmtId="0" fontId="5" fillId="0" borderId="50" xfId="0" applyFont="1" applyBorder="1" applyAlignment="1">
      <alignment horizontal="center"/>
    </xf>
    <xf numFmtId="176" fontId="5" fillId="0" borderId="50" xfId="0" applyNumberFormat="1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4" fillId="0" borderId="172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5" fillId="0" borderId="175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176" fontId="5" fillId="0" borderId="174" xfId="0" applyNumberFormat="1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5" fillId="0" borderId="17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78" xfId="0" applyFont="1" applyBorder="1" applyAlignment="1">
      <alignment horizontal="center"/>
    </xf>
    <xf numFmtId="0" fontId="5" fillId="0" borderId="179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179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府県ジュニア出場者数" xfId="61"/>
    <cellStyle name="Followed Hyperlink" xfId="62"/>
    <cellStyle name="良い" xfId="63"/>
  </cellStyles>
  <dxfs count="5"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73</xdr:row>
      <xdr:rowOff>76200</xdr:rowOff>
    </xdr:from>
    <xdr:to>
      <xdr:col>22</xdr:col>
      <xdr:colOff>209550</xdr:colOff>
      <xdr:row>87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00150" y="14297025"/>
          <a:ext cx="8801100" cy="23907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提出期限：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200" b="1" i="0" u="sng" baseline="0">
              <a:solidFill>
                <a:srgbClr val="3366FF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17:00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必着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でお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願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い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致</a:t>
          </a:r>
          <a:r>
            <a:rPr lang="en-US" cap="none" sz="14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します</a:t>
          </a:r>
          <a:r>
            <a:rPr lang="en-US" cap="none" sz="2200" b="0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提出先：　（男子部）長浜北星　高校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ＪＳＰゴシック"/>
              <a:ea typeface="ＪＳＰゴシック"/>
              <a:cs typeface="ＪＳＰゴシック"/>
            </a:rPr>
            <a:t>辻　雅宏　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（女子部）東大津　高校　　　　中野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亨　宛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３．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提出方法：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USB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を郵送して頂くか電子メールで送付をお願いします。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電子メールアドレス：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男子部</a:t>
          </a:r>
          <a:r>
            <a:rPr lang="en-US" cap="none" sz="1600" b="0" i="0" u="none" baseline="0">
              <a:solidFill>
                <a:srgbClr val="000000"/>
              </a:solidFill>
              <a:latin typeface="ＪＳＰ明朝"/>
              <a:ea typeface="ＪＳＰ明朝"/>
              <a:cs typeface="ＪＳＰ明朝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辻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先生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stajrankingb@yahoo.co.jp</a:t>
          </a:r>
          <a:r>
            <a:rPr lang="en-US" cap="none" sz="2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女子部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→ </a:t>
          </a:r>
          <a:r>
            <a:rPr lang="en-US" cap="none" sz="1600" b="0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中野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rittotennisgirl@yahoo.co.jp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ご不明な点がありましたら、中野　亨（栗東高校）までご連絡下さい。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栗東高校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０７７－５５３－３３５０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13</xdr:col>
      <xdr:colOff>171450</xdr:colOff>
      <xdr:row>40</xdr:row>
      <xdr:rowOff>133350</xdr:rowOff>
    </xdr:from>
    <xdr:to>
      <xdr:col>23</xdr:col>
      <xdr:colOff>1143000</xdr:colOff>
      <xdr:row>55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315075" y="10220325"/>
          <a:ext cx="49530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・順位データの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誤入力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が、毎回何件か発生しています。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・データ数が合わない場合、すべての記録を見直す作業をしなければなりません。それをできる限り減らすために（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ドロー番号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1600" b="0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順位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15</xdr:col>
      <xdr:colOff>85725</xdr:colOff>
      <xdr:row>4</xdr:row>
      <xdr:rowOff>66675</xdr:rowOff>
    </xdr:from>
    <xdr:to>
      <xdr:col>23</xdr:col>
      <xdr:colOff>1438275</xdr:colOff>
      <xdr:row>7</xdr:row>
      <xdr:rowOff>133350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7143750" y="1866900"/>
          <a:ext cx="4419600" cy="1038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ドロー番号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を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必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ず</a:t>
          </a:r>
          <a:r>
            <a:rPr lang="en-US" cap="none" sz="2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入</a:t>
          </a:r>
          <a:r>
            <a:rPr lang="en-US" cap="none" sz="1400" b="0" i="0" u="none" baseline="0">
              <a:solidFill>
                <a:srgbClr val="000000"/>
              </a:solidFill>
              <a:latin typeface="ＤＦ平成明朝体W7"/>
              <a:ea typeface="ＤＦ平成明朝体W7"/>
              <a:cs typeface="ＤＦ平成明朝体W7"/>
            </a:rPr>
            <a:t>れてください。</a:t>
          </a:r>
        </a:p>
      </xdr:txBody>
    </xdr:sp>
    <xdr:clientData/>
  </xdr:twoCellAnchor>
  <xdr:twoCellAnchor>
    <xdr:from>
      <xdr:col>9</xdr:col>
      <xdr:colOff>381000</xdr:colOff>
      <xdr:row>11</xdr:row>
      <xdr:rowOff>9525</xdr:rowOff>
    </xdr:from>
    <xdr:to>
      <xdr:col>19</xdr:col>
      <xdr:colOff>85725</xdr:colOff>
      <xdr:row>27</xdr:row>
      <xdr:rowOff>95250</xdr:rowOff>
    </xdr:to>
    <xdr:sp>
      <xdr:nvSpPr>
        <xdr:cNvPr id="4" name="直線矢印コネクタ 8"/>
        <xdr:cNvSpPr>
          <a:spLocks/>
        </xdr:cNvSpPr>
      </xdr:nvSpPr>
      <xdr:spPr>
        <a:xfrm>
          <a:off x="4981575" y="4076700"/>
          <a:ext cx="3971925" cy="437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20</xdr:row>
      <xdr:rowOff>285750</xdr:rowOff>
    </xdr:from>
    <xdr:to>
      <xdr:col>23</xdr:col>
      <xdr:colOff>1485900</xdr:colOff>
      <xdr:row>40</xdr:row>
      <xdr:rowOff>9525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267575"/>
          <a:ext cx="54673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9525</xdr:rowOff>
    </xdr:from>
    <xdr:to>
      <xdr:col>11</xdr:col>
      <xdr:colOff>76200</xdr:colOff>
      <xdr:row>49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553325"/>
          <a:ext cx="55816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64</xdr:row>
      <xdr:rowOff>152400</xdr:rowOff>
    </xdr:from>
    <xdr:to>
      <xdr:col>23</xdr:col>
      <xdr:colOff>1581150</xdr:colOff>
      <xdr:row>83</xdr:row>
      <xdr:rowOff>66675</xdr:rowOff>
    </xdr:to>
    <xdr:pic>
      <xdr:nvPicPr>
        <xdr:cNvPr id="7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12506325"/>
          <a:ext cx="24669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66675</xdr:rowOff>
    </xdr:from>
    <xdr:to>
      <xdr:col>26</xdr:col>
      <xdr:colOff>238125</xdr:colOff>
      <xdr:row>1</xdr:row>
      <xdr:rowOff>9525</xdr:rowOff>
    </xdr:to>
    <xdr:sp>
      <xdr:nvSpPr>
        <xdr:cNvPr id="1" name="Text Box 210"/>
        <xdr:cNvSpPr txBox="1">
          <a:spLocks noChangeArrowheads="1"/>
        </xdr:cNvSpPr>
      </xdr:nvSpPr>
      <xdr:spPr>
        <a:xfrm>
          <a:off x="5086350" y="66675"/>
          <a:ext cx="3981450" cy="438150"/>
        </a:xfrm>
        <a:prstGeom prst="rect">
          <a:avLst/>
        </a:prstGeom>
        <a:gradFill rotWithShape="1">
          <a:gsLst>
            <a:gs pos="0">
              <a:srgbClr val="DBEEF4"/>
            </a:gs>
            <a:gs pos="100000">
              <a:srgbClr val="646D7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ダ　ブ　ル　ス</a:t>
          </a:r>
        </a:p>
      </xdr:txBody>
    </xdr:sp>
    <xdr:clientData/>
  </xdr:twoCellAnchor>
  <xdr:twoCellAnchor>
    <xdr:from>
      <xdr:col>42</xdr:col>
      <xdr:colOff>152400</xdr:colOff>
      <xdr:row>0</xdr:row>
      <xdr:rowOff>228600</xdr:rowOff>
    </xdr:from>
    <xdr:to>
      <xdr:col>47</xdr:col>
      <xdr:colOff>57150</xdr:colOff>
      <xdr:row>11</xdr:row>
      <xdr:rowOff>57150</xdr:rowOff>
    </xdr:to>
    <xdr:sp macro="[0]!新規book作成">
      <xdr:nvSpPr>
        <xdr:cNvPr id="2" name="Text Box 383"/>
        <xdr:cNvSpPr txBox="1">
          <a:spLocks noChangeArrowheads="1"/>
        </xdr:cNvSpPr>
      </xdr:nvSpPr>
      <xdr:spPr>
        <a:xfrm>
          <a:off x="10782300" y="228600"/>
          <a:ext cx="1905000" cy="40195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180975</xdr:colOff>
      <xdr:row>25</xdr:row>
      <xdr:rowOff>38100</xdr:rowOff>
    </xdr:from>
    <xdr:to>
      <xdr:col>47</xdr:col>
      <xdr:colOff>85725</xdr:colOff>
      <xdr:row>42</xdr:row>
      <xdr:rowOff>152400</xdr:rowOff>
    </xdr:to>
    <xdr:sp macro="[0]!新規book作成">
      <xdr:nvSpPr>
        <xdr:cNvPr id="3" name="Text Box 385"/>
        <xdr:cNvSpPr txBox="1">
          <a:spLocks noChangeArrowheads="1"/>
        </xdr:cNvSpPr>
      </xdr:nvSpPr>
      <xdr:spPr>
        <a:xfrm>
          <a:off x="10810875" y="72961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  <xdr:twoCellAnchor>
    <xdr:from>
      <xdr:col>42</xdr:col>
      <xdr:colOff>200025</xdr:colOff>
      <xdr:row>53</xdr:row>
      <xdr:rowOff>38100</xdr:rowOff>
    </xdr:from>
    <xdr:to>
      <xdr:col>47</xdr:col>
      <xdr:colOff>104775</xdr:colOff>
      <xdr:row>70</xdr:row>
      <xdr:rowOff>152400</xdr:rowOff>
    </xdr:to>
    <xdr:sp macro="[0]!新規book作成">
      <xdr:nvSpPr>
        <xdr:cNvPr id="4" name="Text Box 386"/>
        <xdr:cNvSpPr txBox="1">
          <a:spLocks noChangeArrowheads="1"/>
        </xdr:cNvSpPr>
      </xdr:nvSpPr>
      <xdr:spPr>
        <a:xfrm>
          <a:off x="10829925" y="13430250"/>
          <a:ext cx="1905000" cy="38385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新規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2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作成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（入力後、このボタンを押すと、新規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book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にこの画面のデータが値貼り付けされます。それに名前を付けて係りに送信して下さい。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8</xdr:col>
      <xdr:colOff>2352675</xdr:colOff>
      <xdr:row>1</xdr:row>
      <xdr:rowOff>942975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915025" y="57150"/>
          <a:ext cx="2257425" cy="9429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この画面は入力完了後に表示されるコメントものです。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入力後にデータの過不足があるかをご確認ください。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6</xdr:col>
      <xdr:colOff>1409700</xdr:colOff>
      <xdr:row>1</xdr:row>
      <xdr:rowOff>1057275</xdr:rowOff>
    </xdr:to>
    <xdr:sp textlink="$G$15">
      <xdr:nvSpPr>
        <xdr:cNvPr id="2" name="Text Box 4"/>
        <xdr:cNvSpPr txBox="1">
          <a:spLocks noChangeArrowheads="1"/>
        </xdr:cNvSpPr>
      </xdr:nvSpPr>
      <xdr:spPr>
        <a:xfrm>
          <a:off x="285750" y="57150"/>
          <a:ext cx="4438650" cy="1057275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fld id="{79e89631-5984-4ba2-bbb7-3e67ab0baf32}" type="TxLink"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#N/A</a:t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114300</xdr:rowOff>
    </xdr:from>
    <xdr:to>
      <xdr:col>8</xdr:col>
      <xdr:colOff>104775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0" y="657225"/>
          <a:ext cx="7315200" cy="1009650"/>
        </a:xfrm>
        <a:prstGeom prst="borderCallout2">
          <a:avLst>
            <a:gd name="adj1" fmla="val -57291"/>
            <a:gd name="adj2" fmla="val 192453"/>
            <a:gd name="adj3" fmla="val -54555"/>
            <a:gd name="adj4" fmla="val -38680"/>
            <a:gd name="adj5" fmla="val -51041"/>
            <a:gd name="adj6" fmla="val -38680"/>
          </a:avLst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参加選手の</a:t>
          </a:r>
          <a:r>
            <a:rPr lang="en-US" cap="none" sz="2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整理番号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整理番号とは入力表！の左端の番号です。）　　　　　　　　　　　　　　　　　　　　</a:t>
          </a:r>
          <a:r>
            <a:rPr lang="en-US" cap="none" sz="16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右斜め下の図でも確認出来ます。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→</a:t>
          </a:r>
        </a:p>
      </xdr:txBody>
    </xdr:sp>
    <xdr:clientData/>
  </xdr:twoCellAnchor>
  <xdr:twoCellAnchor>
    <xdr:from>
      <xdr:col>11</xdr:col>
      <xdr:colOff>447675</xdr:colOff>
      <xdr:row>1</xdr:row>
      <xdr:rowOff>533400</xdr:rowOff>
    </xdr:from>
    <xdr:to>
      <xdr:col>14</xdr:col>
      <xdr:colOff>447675</xdr:colOff>
      <xdr:row>4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363200" y="1076325"/>
          <a:ext cx="2057400" cy="1123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シングルスに出場している選手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（ドロー番号を入力すると）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は、氏名の部分に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網掛け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が入ります。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14</xdr:row>
      <xdr:rowOff>104775</xdr:rowOff>
    </xdr:from>
    <xdr:to>
      <xdr:col>15</xdr:col>
      <xdr:colOff>85725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96050" y="2667000"/>
          <a:ext cx="4276725" cy="179070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４．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府県大会の参加ポイントは、シングルス・ダブルスとも、下記の表によります。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参加年齢１８Ｕ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１６Ｕ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１４Ｕ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ポイント１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０．２５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０．０５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関西、全国レベルの大会での参加ポイントはありません。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５．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初回戦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の敗者は不参加とし、０ポイントとします。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６．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回戦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、２回戦敗退の場合は１回戦の得点をあたえます。２回戦以降の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Bye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の勝者は、その回戦の得点をあたえます。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７．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W.O.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N.S.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RET.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DEF.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などの勝者は、勝ち上がりのポイントをあたえます。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jrankingb@yahoo.co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1:BI93"/>
  <sheetViews>
    <sheetView showGridLines="0" tabSelected="1" view="pageBreakPreview" zoomScale="85" zoomScaleSheetLayoutView="85" zoomScalePageLayoutView="0" workbookViewId="0" topLeftCell="B39">
      <selection activeCell="H57" sqref="H57"/>
    </sheetView>
  </sheetViews>
  <sheetFormatPr defaultColWidth="9.00390625" defaultRowHeight="13.5"/>
  <cols>
    <col min="1" max="1" width="2.875" style="2" customWidth="1"/>
    <col min="2" max="2" width="4.25390625" style="2" customWidth="1"/>
    <col min="3" max="3" width="5.625" style="2" customWidth="1"/>
    <col min="4" max="4" width="7.375" style="2" customWidth="1"/>
    <col min="5" max="5" width="4.625" style="2" customWidth="1"/>
    <col min="6" max="6" width="7.375" style="2" customWidth="1"/>
    <col min="7" max="7" width="9.00390625" style="2" customWidth="1"/>
    <col min="8" max="8" width="9.25390625" style="2" bestFit="1" customWidth="1"/>
    <col min="9" max="9" width="10.00390625" style="2" bestFit="1" customWidth="1"/>
    <col min="10" max="10" width="9.00390625" style="2" customWidth="1"/>
    <col min="11" max="11" width="3.50390625" style="2" customWidth="1"/>
    <col min="12" max="12" width="2.375" style="2" customWidth="1"/>
    <col min="13" max="14" width="5.375" style="2" customWidth="1"/>
    <col min="15" max="15" width="6.625" style="2" customWidth="1"/>
    <col min="16" max="18" width="6.125" style="2" customWidth="1"/>
    <col min="19" max="19" width="5.375" style="2" customWidth="1"/>
    <col min="20" max="20" width="3.125" style="2" customWidth="1"/>
    <col min="21" max="22" width="4.50390625" style="2" customWidth="1"/>
    <col min="23" max="23" width="4.375" style="2" customWidth="1"/>
    <col min="24" max="24" width="21.25390625" style="2" customWidth="1"/>
    <col min="25" max="16384" width="9.00390625" style="2" customWidth="1"/>
  </cols>
  <sheetData>
    <row r="1" spans="3:21" ht="29.25" customHeight="1">
      <c r="C1" s="2" t="s">
        <v>635</v>
      </c>
      <c r="N1" s="376" t="s">
        <v>73</v>
      </c>
      <c r="P1" s="8"/>
      <c r="U1" s="2" t="s">
        <v>74</v>
      </c>
    </row>
    <row r="2" spans="1:24" s="234" customFormat="1" ht="42" customHeight="1">
      <c r="A2" s="469" t="str">
        <f>C1&amp;"順位データ入力について（お願い）"</f>
        <v>滋賀県ウィンターダブルス選手権大会U17　2018順位データ入力について（お願い）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1"/>
    </row>
    <row r="3" spans="1:24" s="234" customFormat="1" ht="42" customHeight="1">
      <c r="A3" s="472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4"/>
    </row>
    <row r="4" spans="3:10" ht="28.5">
      <c r="C4" s="16" t="s">
        <v>19</v>
      </c>
      <c r="J4" s="15" t="s">
        <v>636</v>
      </c>
    </row>
    <row r="5" spans="2:4" ht="25.5" customHeight="1">
      <c r="B5" s="85"/>
      <c r="C5" s="87" t="s">
        <v>33</v>
      </c>
      <c r="D5" s="85"/>
    </row>
    <row r="6" spans="2:4" ht="25.5" customHeight="1">
      <c r="B6" s="85" t="s">
        <v>147</v>
      </c>
      <c r="C6" s="88" t="s">
        <v>110</v>
      </c>
      <c r="D6" s="85"/>
    </row>
    <row r="7" spans="2:4" ht="25.5" customHeight="1">
      <c r="B7" s="85"/>
      <c r="C7" s="88" t="s">
        <v>148</v>
      </c>
      <c r="D7" s="85"/>
    </row>
    <row r="8" spans="2:4" ht="25.5" customHeight="1">
      <c r="B8" s="85" t="s">
        <v>149</v>
      </c>
      <c r="C8" s="85" t="s">
        <v>65</v>
      </c>
      <c r="D8" s="85"/>
    </row>
    <row r="9" spans="2:7" ht="25.5" customHeight="1">
      <c r="B9" s="85" t="s">
        <v>150</v>
      </c>
      <c r="C9" s="85" t="s">
        <v>151</v>
      </c>
      <c r="D9" s="85"/>
      <c r="E9" s="3"/>
      <c r="F9" s="3"/>
      <c r="G9" s="4"/>
    </row>
    <row r="10" spans="2:7" ht="25.5" customHeight="1">
      <c r="B10" s="85"/>
      <c r="C10" s="85" t="s">
        <v>152</v>
      </c>
      <c r="D10" s="85"/>
      <c r="E10" s="3"/>
      <c r="F10" s="3"/>
      <c r="G10" s="4"/>
    </row>
    <row r="11" spans="2:21" ht="25.5" customHeight="1">
      <c r="B11" s="85" t="s">
        <v>153</v>
      </c>
      <c r="C11" s="85" t="s">
        <v>154</v>
      </c>
      <c r="D11" s="85"/>
      <c r="E11" s="3"/>
      <c r="F11" s="3"/>
      <c r="G11" s="4"/>
      <c r="U11" s="432" t="s">
        <v>155</v>
      </c>
    </row>
    <row r="12" spans="2:7" ht="25.5" customHeight="1">
      <c r="B12" s="85" t="s">
        <v>156</v>
      </c>
      <c r="C12" s="85" t="s">
        <v>157</v>
      </c>
      <c r="D12" s="85"/>
      <c r="E12" s="3"/>
      <c r="F12" s="3"/>
      <c r="G12" s="4"/>
    </row>
    <row r="13" spans="2:7" ht="25.5" customHeight="1">
      <c r="B13" s="85" t="s">
        <v>158</v>
      </c>
      <c r="C13" s="85" t="s">
        <v>159</v>
      </c>
      <c r="D13" s="85"/>
      <c r="E13" s="3"/>
      <c r="F13" s="3"/>
      <c r="G13" s="4"/>
    </row>
    <row r="14" spans="2:7" ht="25.5" customHeight="1">
      <c r="B14" s="85" t="s">
        <v>160</v>
      </c>
      <c r="C14" s="85" t="s">
        <v>161</v>
      </c>
      <c r="D14" s="85"/>
      <c r="E14" s="3"/>
      <c r="F14" s="3"/>
      <c r="G14" s="4"/>
    </row>
    <row r="15" spans="2:7" ht="25.5" customHeight="1">
      <c r="B15" s="85"/>
      <c r="C15" s="85" t="s">
        <v>162</v>
      </c>
      <c r="D15" s="85"/>
      <c r="E15" s="3"/>
      <c r="F15" s="3"/>
      <c r="G15" s="4"/>
    </row>
    <row r="16" spans="2:7" ht="25.5" customHeight="1">
      <c r="B16" s="85" t="s">
        <v>163</v>
      </c>
      <c r="C16" s="85" t="s">
        <v>39</v>
      </c>
      <c r="D16" s="85"/>
      <c r="E16" s="3"/>
      <c r="F16" s="3"/>
      <c r="G16" s="4"/>
    </row>
    <row r="17" spans="2:18" ht="25.5" customHeight="1">
      <c r="B17" s="85" t="s">
        <v>164</v>
      </c>
      <c r="C17" s="309" t="s">
        <v>111</v>
      </c>
      <c r="D17" s="310"/>
      <c r="E17" s="311"/>
      <c r="F17" s="311"/>
      <c r="G17" s="312"/>
      <c r="H17" s="313"/>
      <c r="I17" s="313"/>
      <c r="J17" s="313"/>
      <c r="K17" s="313"/>
      <c r="L17" s="313"/>
      <c r="M17" s="313"/>
      <c r="N17" s="313"/>
      <c r="O17" s="313"/>
      <c r="P17" s="313"/>
      <c r="Q17" s="314"/>
      <c r="R17" s="408" t="s">
        <v>112</v>
      </c>
    </row>
    <row r="18" spans="2:7" ht="25.5" customHeight="1">
      <c r="B18" s="85" t="s">
        <v>165</v>
      </c>
      <c r="C18" s="85" t="s">
        <v>34</v>
      </c>
      <c r="D18" s="85"/>
      <c r="E18" s="3"/>
      <c r="F18" s="3"/>
      <c r="G18" s="4"/>
    </row>
    <row r="19" spans="2:7" ht="25.5" customHeight="1">
      <c r="B19" s="85" t="s">
        <v>166</v>
      </c>
      <c r="C19" s="85" t="s">
        <v>35</v>
      </c>
      <c r="D19" s="85"/>
      <c r="E19" s="3"/>
      <c r="F19" s="3"/>
      <c r="G19" s="4"/>
    </row>
    <row r="20" spans="2:20" ht="25.5" customHeight="1">
      <c r="B20" s="85" t="s">
        <v>167</v>
      </c>
      <c r="C20" s="309" t="s">
        <v>36</v>
      </c>
      <c r="D20" s="310"/>
      <c r="E20" s="311"/>
      <c r="F20" s="311"/>
      <c r="G20" s="312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4"/>
    </row>
    <row r="21" spans="2:7" ht="25.5" customHeight="1">
      <c r="B21" s="85" t="s">
        <v>168</v>
      </c>
      <c r="C21" s="85" t="s">
        <v>113</v>
      </c>
      <c r="D21" s="85"/>
      <c r="E21" s="3"/>
      <c r="F21" s="3"/>
      <c r="G21" s="4"/>
    </row>
    <row r="22" spans="3:7" ht="18.75">
      <c r="C22" s="85" t="s">
        <v>66</v>
      </c>
      <c r="E22" s="3"/>
      <c r="F22" s="3"/>
      <c r="G22" s="4"/>
    </row>
    <row r="23" spans="5:7" ht="6.75" customHeight="1">
      <c r="E23" s="3"/>
      <c r="F23" s="3"/>
      <c r="G23" s="4"/>
    </row>
    <row r="24" spans="1:23" ht="13.5">
      <c r="A24" s="68"/>
      <c r="B24" s="68"/>
      <c r="C24" s="544"/>
      <c r="D24" s="228"/>
      <c r="E24" s="68"/>
      <c r="F24" s="68"/>
      <c r="G24" s="68"/>
      <c r="H24" s="68"/>
      <c r="I24" s="68"/>
      <c r="J24" s="68"/>
      <c r="K24" s="68"/>
      <c r="L24" s="228"/>
      <c r="M24" s="68"/>
      <c r="N24" s="68"/>
      <c r="O24" s="228"/>
      <c r="P24" s="68"/>
      <c r="Q24" s="68"/>
      <c r="R24" s="68"/>
      <c r="S24" s="68"/>
      <c r="T24" s="68"/>
      <c r="U24" s="68"/>
      <c r="V24" s="68"/>
      <c r="W24" s="68"/>
    </row>
    <row r="25" spans="1:59" s="5" customFormat="1" ht="18.75" customHeight="1">
      <c r="A25" s="475"/>
      <c r="B25" s="545"/>
      <c r="C25" s="545"/>
      <c r="D25" s="545"/>
      <c r="E25" s="545"/>
      <c r="F25" s="23"/>
      <c r="G25" s="23"/>
      <c r="H25" s="23"/>
      <c r="I25" s="23"/>
      <c r="J25" s="23"/>
      <c r="K25" s="23"/>
      <c r="L25" s="23"/>
      <c r="M25" s="23"/>
      <c r="N25" s="23"/>
      <c r="O25" s="475"/>
      <c r="P25" s="476"/>
      <c r="Q25" s="476"/>
      <c r="R25" s="476"/>
      <c r="S25" s="476"/>
      <c r="T25" s="476"/>
      <c r="U25" s="476"/>
      <c r="V25" s="23"/>
      <c r="W25" s="2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61" s="5" customFormat="1" ht="14.25">
      <c r="A26" s="545"/>
      <c r="B26" s="545"/>
      <c r="C26" s="545"/>
      <c r="D26" s="545"/>
      <c r="E26" s="545"/>
      <c r="F26" s="383"/>
      <c r="G26" s="383"/>
      <c r="H26" s="383"/>
      <c r="I26" s="429"/>
      <c r="J26" s="383"/>
      <c r="K26" s="1"/>
      <c r="L26" s="1"/>
      <c r="M26" s="395"/>
      <c r="N26" s="229"/>
      <c r="O26" s="476"/>
      <c r="P26" s="476"/>
      <c r="Q26" s="476"/>
      <c r="R26" s="476"/>
      <c r="S26" s="476"/>
      <c r="T26" s="476"/>
      <c r="U26" s="476"/>
      <c r="V26" s="1"/>
      <c r="W26" s="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5" customFormat="1" ht="10.5" customHeight="1">
      <c r="A27" s="379"/>
      <c r="B27" s="379"/>
      <c r="C27" s="72"/>
      <c r="D27" s="455"/>
      <c r="E27" s="1"/>
      <c r="F27" s="1"/>
      <c r="G27" s="1"/>
      <c r="H27" s="546"/>
      <c r="I27" s="546"/>
      <c r="J27" s="23"/>
      <c r="K27" s="379"/>
      <c r="L27" s="547"/>
      <c r="M27" s="395"/>
      <c r="N27" s="379"/>
      <c r="O27" s="379"/>
      <c r="P27" s="379"/>
      <c r="Q27" s="229"/>
      <c r="R27" s="229"/>
      <c r="S27" s="229"/>
      <c r="T27" s="379"/>
      <c r="U27" s="379"/>
      <c r="V27" s="1"/>
      <c r="W27" s="1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58" s="5" customFormat="1" ht="10.5" customHeight="1">
      <c r="A28" s="379"/>
      <c r="B28" s="379"/>
      <c r="C28" s="21"/>
      <c r="D28" s="455"/>
      <c r="E28" s="1"/>
      <c r="F28" s="1"/>
      <c r="G28" s="1"/>
      <c r="H28" s="1"/>
      <c r="I28" s="1"/>
      <c r="J28" s="303"/>
      <c r="K28" s="379"/>
      <c r="L28" s="548"/>
      <c r="M28" s="395"/>
      <c r="N28" s="462"/>
      <c r="O28" s="89"/>
      <c r="P28" s="89"/>
      <c r="Q28" s="360"/>
      <c r="R28" s="89"/>
      <c r="S28" s="89"/>
      <c r="T28" s="385"/>
      <c r="U28" s="385"/>
      <c r="V28" s="1"/>
      <c r="W28" s="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5" customFormat="1" ht="10.5" customHeight="1">
      <c r="A29" s="379"/>
      <c r="B29" s="549"/>
      <c r="C29" s="550"/>
      <c r="D29" s="455"/>
      <c r="E29" s="1"/>
      <c r="F29" s="454"/>
      <c r="G29" s="1"/>
      <c r="H29" s="1"/>
      <c r="I29" s="1"/>
      <c r="J29" s="303"/>
      <c r="K29" s="379"/>
      <c r="L29" s="548"/>
      <c r="M29" s="395"/>
      <c r="N29" s="463"/>
      <c r="O29" s="303"/>
      <c r="P29" s="303"/>
      <c r="Q29" s="386"/>
      <c r="R29" s="375"/>
      <c r="S29" s="387"/>
      <c r="T29" s="1"/>
      <c r="U29" s="1"/>
      <c r="V29" s="1"/>
      <c r="W29" s="1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5" customFormat="1" ht="10.5" customHeight="1">
      <c r="A30" s="379"/>
      <c r="B30" s="550"/>
      <c r="C30" s="550"/>
      <c r="D30" s="455"/>
      <c r="E30" s="1"/>
      <c r="F30" s="1"/>
      <c r="G30" s="1"/>
      <c r="H30" s="379"/>
      <c r="I30" s="1"/>
      <c r="J30" s="303"/>
      <c r="K30" s="379"/>
      <c r="L30" s="548"/>
      <c r="M30" s="395"/>
      <c r="N30" s="462"/>
      <c r="O30" s="303"/>
      <c r="P30" s="360"/>
      <c r="Q30" s="386"/>
      <c r="R30" s="375"/>
      <c r="S30" s="386"/>
      <c r="T30" s="1"/>
      <c r="U30" s="1"/>
      <c r="V30" s="23"/>
      <c r="W30" s="23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5" customFormat="1" ht="10.5" customHeight="1">
      <c r="A31" s="379"/>
      <c r="B31" s="551"/>
      <c r="C31" s="21"/>
      <c r="D31" s="455"/>
      <c r="E31" s="1"/>
      <c r="F31" s="1"/>
      <c r="G31" s="454"/>
      <c r="H31" s="1"/>
      <c r="I31" s="1"/>
      <c r="J31" s="427"/>
      <c r="K31" s="379"/>
      <c r="L31" s="548"/>
      <c r="M31" s="395"/>
      <c r="N31" s="463"/>
      <c r="O31" s="303"/>
      <c r="P31" s="360"/>
      <c r="Q31" s="375"/>
      <c r="R31" s="375"/>
      <c r="S31" s="375"/>
      <c r="T31" s="380"/>
      <c r="U31" s="1"/>
      <c r="V31" s="1"/>
      <c r="W31" s="1"/>
      <c r="X31" s="7"/>
      <c r="Y31" s="7"/>
      <c r="Z31" s="7"/>
      <c r="AA31" s="7"/>
      <c r="AB31" s="7" t="s">
        <v>70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5" customFormat="1" ht="10.5" customHeight="1">
      <c r="A32" s="379"/>
      <c r="B32" s="379"/>
      <c r="C32" s="21"/>
      <c r="D32" s="455"/>
      <c r="E32" s="1"/>
      <c r="F32" s="1"/>
      <c r="G32" s="1"/>
      <c r="H32" s="427"/>
      <c r="I32" s="1"/>
      <c r="J32" s="427"/>
      <c r="K32" s="379"/>
      <c r="L32" s="548"/>
      <c r="M32" s="395"/>
      <c r="N32" s="462"/>
      <c r="O32" s="303"/>
      <c r="P32" s="388"/>
      <c r="Q32" s="375"/>
      <c r="R32" s="375"/>
      <c r="S32" s="375"/>
      <c r="T32" s="375"/>
      <c r="U32" s="23"/>
      <c r="V32" s="1"/>
      <c r="W32" s="1"/>
      <c r="X32" s="7"/>
      <c r="Y32" s="7"/>
      <c r="Z32" s="7"/>
      <c r="AA32" s="7"/>
      <c r="AB32" s="7" t="s">
        <v>57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5" customFormat="1" ht="10.5" customHeight="1">
      <c r="A33" s="379"/>
      <c r="B33" s="379"/>
      <c r="C33" s="21"/>
      <c r="D33" s="455"/>
      <c r="E33" s="1"/>
      <c r="F33" s="1"/>
      <c r="G33" s="1"/>
      <c r="H33" s="454"/>
      <c r="I33" s="1"/>
      <c r="J33" s="427"/>
      <c r="K33" s="379"/>
      <c r="L33" s="548"/>
      <c r="M33" s="395"/>
      <c r="N33" s="463"/>
      <c r="O33" s="303"/>
      <c r="P33" s="303"/>
      <c r="Q33" s="375"/>
      <c r="R33" s="375"/>
      <c r="S33" s="389"/>
      <c r="T33" s="390"/>
      <c r="U33" s="391"/>
      <c r="V33" s="391"/>
      <c r="W33" s="391"/>
      <c r="X33" s="7"/>
      <c r="Y33" s="7"/>
      <c r="Z33" s="7"/>
      <c r="AA33" s="7" t="s">
        <v>53</v>
      </c>
      <c r="AB33" s="7" t="s">
        <v>69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s="5" customFormat="1" ht="10.5" customHeight="1">
      <c r="A34" s="379"/>
      <c r="B34" s="379"/>
      <c r="C34" s="21"/>
      <c r="D34" s="455"/>
      <c r="E34" s="1"/>
      <c r="F34" s="1"/>
      <c r="G34" s="1"/>
      <c r="H34" s="1"/>
      <c r="I34" s="1"/>
      <c r="J34" s="427"/>
      <c r="K34" s="379"/>
      <c r="L34" s="548"/>
      <c r="M34" s="395"/>
      <c r="N34" s="462"/>
      <c r="O34" s="303"/>
      <c r="P34" s="303"/>
      <c r="Q34" s="375"/>
      <c r="R34" s="375"/>
      <c r="S34" s="381"/>
      <c r="T34" s="392"/>
      <c r="U34" s="391"/>
      <c r="V34" s="391"/>
      <c r="W34" s="391"/>
      <c r="X34" s="7"/>
      <c r="Y34" s="7"/>
      <c r="Z34" s="7"/>
      <c r="AA34" s="7" t="s">
        <v>57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s="5" customFormat="1" ht="10.5" customHeight="1">
      <c r="A35" s="379"/>
      <c r="B35" s="379"/>
      <c r="C35" s="21"/>
      <c r="D35" s="451"/>
      <c r="E35" s="1"/>
      <c r="F35" s="1"/>
      <c r="G35" s="1"/>
      <c r="H35" s="454"/>
      <c r="I35" s="1"/>
      <c r="J35" s="427"/>
      <c r="K35" s="379"/>
      <c r="L35" s="552"/>
      <c r="M35" s="303"/>
      <c r="N35" s="463"/>
      <c r="O35" s="303"/>
      <c r="P35" s="303"/>
      <c r="Q35" s="375"/>
      <c r="R35" s="375"/>
      <c r="S35" s="375"/>
      <c r="T35" s="375"/>
      <c r="U35" s="1"/>
      <c r="V35" s="1"/>
      <c r="W35" s="1"/>
      <c r="X35" s="7"/>
      <c r="Y35" s="7"/>
      <c r="Z35" s="7"/>
      <c r="AA35" s="7">
        <v>256</v>
      </c>
      <c r="AB35" s="7"/>
      <c r="AC35" s="7" t="s">
        <v>53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s="5" customFormat="1" ht="10.5" customHeight="1">
      <c r="A36" s="379"/>
      <c r="B36" s="379"/>
      <c r="C36" s="21"/>
      <c r="D36" s="451"/>
      <c r="E36" s="1"/>
      <c r="F36" s="1"/>
      <c r="G36" s="1"/>
      <c r="H36" s="1"/>
      <c r="I36" s="1"/>
      <c r="J36" s="427"/>
      <c r="K36" s="379"/>
      <c r="L36" s="552"/>
      <c r="M36" s="303"/>
      <c r="N36" s="462"/>
      <c r="O36" s="303"/>
      <c r="P36" s="303"/>
      <c r="Q36" s="375"/>
      <c r="R36" s="375"/>
      <c r="S36" s="375"/>
      <c r="T36" s="382"/>
      <c r="U36" s="1"/>
      <c r="V36" s="1"/>
      <c r="W36" s="1"/>
      <c r="X36" s="7"/>
      <c r="Y36" s="7"/>
      <c r="Z36" s="7"/>
      <c r="AA36" s="7"/>
      <c r="AB36" s="7"/>
      <c r="AC36" s="7" t="s">
        <v>57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s="5" customFormat="1" ht="10.5" customHeight="1">
      <c r="A37" s="379"/>
      <c r="B37" s="379"/>
      <c r="C37" s="21"/>
      <c r="D37" s="451"/>
      <c r="E37" s="1"/>
      <c r="F37" s="1"/>
      <c r="G37" s="1"/>
      <c r="H37" s="1"/>
      <c r="I37" s="379"/>
      <c r="J37" s="427"/>
      <c r="K37" s="379"/>
      <c r="L37" s="552"/>
      <c r="M37" s="303"/>
      <c r="N37" s="463"/>
      <c r="O37" s="303"/>
      <c r="P37" s="303"/>
      <c r="Q37" s="375"/>
      <c r="R37" s="375"/>
      <c r="S37" s="375"/>
      <c r="T37" s="375"/>
      <c r="U37" s="1"/>
      <c r="V37" s="1"/>
      <c r="W37" s="1"/>
      <c r="X37" s="7"/>
      <c r="Y37" s="7"/>
      <c r="Z37" s="7"/>
      <c r="AA37" s="7"/>
      <c r="AB37" s="7"/>
      <c r="AC37" s="7">
        <v>64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5" customFormat="1" ht="10.5" customHeight="1">
      <c r="A38" s="379"/>
      <c r="B38" s="379"/>
      <c r="C38" s="21"/>
      <c r="D38" s="451"/>
      <c r="E38" s="1"/>
      <c r="F38" s="1"/>
      <c r="G38" s="1"/>
      <c r="H38" s="1"/>
      <c r="I38" s="1"/>
      <c r="J38" s="427"/>
      <c r="K38" s="379"/>
      <c r="L38" s="552"/>
      <c r="M38" s="303"/>
      <c r="N38" s="462"/>
      <c r="O38" s="303"/>
      <c r="P38" s="303"/>
      <c r="Q38" s="375"/>
      <c r="R38" s="375"/>
      <c r="S38" s="375"/>
      <c r="T38" s="380"/>
      <c r="U38" s="1"/>
      <c r="V38" s="1"/>
      <c r="W38" s="1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s="5" customFormat="1" ht="10.5" customHeight="1">
      <c r="A39" s="379"/>
      <c r="B39" s="379"/>
      <c r="C39" s="21"/>
      <c r="D39" s="451"/>
      <c r="E39" s="1"/>
      <c r="F39" s="1"/>
      <c r="G39" s="1"/>
      <c r="H39" s="1"/>
      <c r="I39" s="1"/>
      <c r="J39" s="427"/>
      <c r="K39" s="379"/>
      <c r="L39" s="552"/>
      <c r="M39" s="303"/>
      <c r="N39" s="463"/>
      <c r="O39" s="303"/>
      <c r="P39" s="303"/>
      <c r="Q39" s="375"/>
      <c r="R39" s="382"/>
      <c r="S39" s="375"/>
      <c r="T39" s="380"/>
      <c r="U39" s="1"/>
      <c r="V39" s="1"/>
      <c r="W39" s="1"/>
      <c r="X39" s="7"/>
      <c r="Y39" s="7"/>
      <c r="Z39" s="7"/>
      <c r="AA39" s="7"/>
      <c r="AB39" s="7" t="s">
        <v>53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s="5" customFormat="1" ht="10.5" customHeight="1">
      <c r="A40" s="379"/>
      <c r="B40" s="379"/>
      <c r="C40" s="21"/>
      <c r="D40" s="457"/>
      <c r="E40" s="1"/>
      <c r="F40" s="1"/>
      <c r="G40" s="1"/>
      <c r="H40" s="1"/>
      <c r="I40" s="427"/>
      <c r="J40" s="427"/>
      <c r="K40" s="379"/>
      <c r="L40" s="552"/>
      <c r="M40" s="303"/>
      <c r="N40" s="462"/>
      <c r="O40" s="303"/>
      <c r="P40" s="303"/>
      <c r="Q40" s="375"/>
      <c r="R40" s="375"/>
      <c r="S40" s="375"/>
      <c r="T40" s="380"/>
      <c r="U40" s="1"/>
      <c r="V40" s="1"/>
      <c r="W40" s="1"/>
      <c r="X40" s="7"/>
      <c r="Y40" s="7"/>
      <c r="Z40" s="7"/>
      <c r="AA40" s="7"/>
      <c r="AB40" s="7" t="s">
        <v>57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5" customFormat="1" ht="10.5" customHeight="1">
      <c r="A41" s="379"/>
      <c r="B41" s="379"/>
      <c r="C41" s="21"/>
      <c r="D41" s="553"/>
      <c r="E41" s="1"/>
      <c r="F41" s="1"/>
      <c r="G41" s="1"/>
      <c r="H41" s="1"/>
      <c r="I41" s="454"/>
      <c r="J41" s="427"/>
      <c r="K41" s="379"/>
      <c r="L41" s="552"/>
      <c r="M41" s="303"/>
      <c r="N41" s="463"/>
      <c r="O41" s="303"/>
      <c r="P41" s="303"/>
      <c r="Q41" s="360"/>
      <c r="R41" s="360"/>
      <c r="S41" s="393"/>
      <c r="T41" s="1"/>
      <c r="U41" s="1"/>
      <c r="V41" s="1"/>
      <c r="W41" s="1"/>
      <c r="X41" s="7"/>
      <c r="Y41" s="7"/>
      <c r="Z41" s="7"/>
      <c r="AA41" s="7" t="s">
        <v>53</v>
      </c>
      <c r="AB41" s="7">
        <v>128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5" customFormat="1" ht="10.5" customHeight="1">
      <c r="A42" s="379"/>
      <c r="B42" s="379"/>
      <c r="C42" s="21"/>
      <c r="D42" s="451"/>
      <c r="E42" s="1"/>
      <c r="F42" s="1"/>
      <c r="G42" s="1"/>
      <c r="H42" s="1"/>
      <c r="I42" s="1"/>
      <c r="J42" s="427"/>
      <c r="K42" s="379"/>
      <c r="L42" s="552"/>
      <c r="M42" s="303"/>
      <c r="N42" s="456"/>
      <c r="O42" s="303"/>
      <c r="P42" s="303"/>
      <c r="Q42" s="370"/>
      <c r="R42" s="370"/>
      <c r="S42" s="394"/>
      <c r="T42" s="1"/>
      <c r="U42" s="1"/>
      <c r="V42" s="1"/>
      <c r="W42" s="1"/>
      <c r="X42" s="7"/>
      <c r="Y42" s="7"/>
      <c r="Z42" s="7"/>
      <c r="AA42" s="7" t="s">
        <v>57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5" customFormat="1" ht="10.5" customHeight="1">
      <c r="A43" s="379"/>
      <c r="B43" s="379"/>
      <c r="C43" s="21"/>
      <c r="D43" s="455"/>
      <c r="E43" s="1"/>
      <c r="F43" s="1"/>
      <c r="G43" s="1"/>
      <c r="H43" s="1"/>
      <c r="I43" s="1"/>
      <c r="J43" s="456"/>
      <c r="K43" s="379"/>
      <c r="L43" s="552"/>
      <c r="M43" s="1"/>
      <c r="N43" s="468"/>
      <c r="O43" s="303"/>
      <c r="P43" s="303"/>
      <c r="Q43" s="360"/>
      <c r="R43" s="303"/>
      <c r="S43" s="303"/>
      <c r="T43" s="1"/>
      <c r="U43" s="1"/>
      <c r="V43" s="1"/>
      <c r="W43" s="1"/>
      <c r="X43" s="7"/>
      <c r="Y43" s="7"/>
      <c r="Z43" s="7"/>
      <c r="AA43" s="7">
        <v>256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5" customFormat="1" ht="10.5" customHeight="1">
      <c r="A44" s="379"/>
      <c r="B44" s="379"/>
      <c r="C44" s="21"/>
      <c r="D44" s="455"/>
      <c r="E44" s="1"/>
      <c r="F44" s="1"/>
      <c r="G44" s="1"/>
      <c r="H44" s="1"/>
      <c r="I44" s="1"/>
      <c r="J44" s="456"/>
      <c r="K44" s="379"/>
      <c r="L44" s="552"/>
      <c r="M44" s="1"/>
      <c r="N44" s="456"/>
      <c r="O44" s="303"/>
      <c r="P44" s="303"/>
      <c r="Q44" s="360"/>
      <c r="R44" s="303"/>
      <c r="S44" s="303"/>
      <c r="T44" s="1"/>
      <c r="U44" s="1"/>
      <c r="V44" s="1"/>
      <c r="W44" s="1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61" s="5" customFormat="1" ht="10.5" customHeight="1">
      <c r="A45" s="379"/>
      <c r="B45" s="379"/>
      <c r="C45" s="21"/>
      <c r="D45" s="455"/>
      <c r="E45" s="1"/>
      <c r="F45" s="1"/>
      <c r="G45" s="1"/>
      <c r="H45" s="1"/>
      <c r="I45" s="1"/>
      <c r="J45" s="483"/>
      <c r="K45" s="1"/>
      <c r="L45" s="1"/>
      <c r="M45" s="1"/>
      <c r="N45" s="464"/>
      <c r="O45" s="303"/>
      <c r="P45" s="303"/>
      <c r="Q45" s="360"/>
      <c r="R45" s="303"/>
      <c r="S45" s="303"/>
      <c r="T45" s="1"/>
      <c r="U45" s="1"/>
      <c r="V45" s="1"/>
      <c r="W45" s="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s="5" customFormat="1" ht="10.5" customHeight="1">
      <c r="A46" s="379"/>
      <c r="B46" s="379"/>
      <c r="C46" s="21"/>
      <c r="D46" s="455"/>
      <c r="E46" s="1"/>
      <c r="F46" s="1"/>
      <c r="G46" s="1"/>
      <c r="H46" s="1"/>
      <c r="I46" s="1"/>
      <c r="J46" s="45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s="5" customFormat="1" ht="10.5" customHeight="1">
      <c r="A47" s="379"/>
      <c r="B47" s="379"/>
      <c r="C47" s="21"/>
      <c r="D47" s="455"/>
      <c r="E47" s="1"/>
      <c r="F47" s="1"/>
      <c r="G47" s="1"/>
      <c r="H47" s="1"/>
      <c r="I47" s="1"/>
      <c r="J47" s="42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s="5" customFormat="1" ht="10.5" customHeight="1">
      <c r="A48" s="379"/>
      <c r="B48" s="379"/>
      <c r="C48" s="21"/>
      <c r="D48" s="455"/>
      <c r="E48" s="1"/>
      <c r="F48" s="1"/>
      <c r="G48" s="1"/>
      <c r="H48" s="1"/>
      <c r="I48" s="1"/>
      <c r="J48" s="427"/>
      <c r="K48" s="1"/>
      <c r="L48" s="1"/>
      <c r="M48" s="7"/>
      <c r="N48" s="1"/>
      <c r="O48" s="1"/>
      <c r="P48" s="1"/>
      <c r="Q48" s="1"/>
      <c r="R48" s="1"/>
      <c r="S48" s="1"/>
      <c r="T48" s="1"/>
      <c r="U48" s="1"/>
      <c r="V48" s="1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s="5" customFormat="1" ht="10.5" customHeight="1">
      <c r="A49" s="379"/>
      <c r="B49" s="379"/>
      <c r="C49" s="21"/>
      <c r="D49" s="455"/>
      <c r="E49" s="1"/>
      <c r="F49" s="1"/>
      <c r="G49" s="1"/>
      <c r="H49" s="1"/>
      <c r="I49" s="1"/>
      <c r="J49" s="427"/>
      <c r="K49" s="1"/>
      <c r="L49" s="1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s="5" customFormat="1" ht="10.5" customHeight="1">
      <c r="A50" s="379"/>
      <c r="B50" s="379"/>
      <c r="C50" s="21"/>
      <c r="D50" s="455"/>
      <c r="E50" s="1"/>
      <c r="F50" s="1"/>
      <c r="G50" s="1"/>
      <c r="H50" s="1"/>
      <c r="I50" s="1"/>
      <c r="J50" s="427"/>
      <c r="K50" s="1"/>
      <c r="L50" s="1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s="5" customFormat="1" ht="10.5" customHeight="1">
      <c r="A51" s="379"/>
      <c r="B51" s="379"/>
      <c r="C51" s="21"/>
      <c r="D51" s="455"/>
      <c r="E51" s="1"/>
      <c r="F51" s="1"/>
      <c r="G51" s="1"/>
      <c r="H51" s="1"/>
      <c r="I51" s="1"/>
      <c r="J51" s="427"/>
      <c r="K51" s="1"/>
      <c r="L51" s="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s="5" customFormat="1" ht="10.5" customHeight="1">
      <c r="A52" s="379"/>
      <c r="B52" s="379"/>
      <c r="C52" s="21"/>
      <c r="D52" s="455"/>
      <c r="E52" s="1"/>
      <c r="F52" s="1"/>
      <c r="G52" s="1"/>
      <c r="H52" s="1"/>
      <c r="I52" s="1"/>
      <c r="J52" s="427"/>
      <c r="K52" s="1"/>
      <c r="L52" s="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s="5" customFormat="1" ht="10.5" customHeight="1">
      <c r="A53" s="379"/>
      <c r="B53" s="379"/>
      <c r="C53" s="21"/>
      <c r="D53" s="455"/>
      <c r="E53" s="1"/>
      <c r="F53" s="1"/>
      <c r="G53" s="1"/>
      <c r="H53" s="1"/>
      <c r="I53" s="1"/>
      <c r="J53" s="427"/>
      <c r="K53" s="1"/>
      <c r="L53" s="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s="5" customFormat="1" ht="10.5" customHeight="1">
      <c r="A54" s="379"/>
      <c r="B54" s="379"/>
      <c r="C54" s="21"/>
      <c r="D54" s="455"/>
      <c r="E54" s="1"/>
      <c r="F54" s="1"/>
      <c r="G54" s="1"/>
      <c r="H54" s="1"/>
      <c r="I54" s="1"/>
      <c r="J54" s="427"/>
      <c r="K54" s="1"/>
      <c r="L54" s="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s="5" customFormat="1" ht="10.5" customHeight="1">
      <c r="A55" s="379"/>
      <c r="B55" s="379"/>
      <c r="C55" s="21"/>
      <c r="D55" s="455"/>
      <c r="E55" s="1"/>
      <c r="F55" s="1"/>
      <c r="G55" s="1"/>
      <c r="H55" s="1"/>
      <c r="I55" s="1"/>
      <c r="J55" s="427"/>
      <c r="K55" s="1"/>
      <c r="L55" s="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s="5" customFormat="1" ht="10.5" customHeight="1">
      <c r="A56" s="379"/>
      <c r="B56" s="379"/>
      <c r="C56" s="21"/>
      <c r="D56" s="455"/>
      <c r="E56" s="1"/>
      <c r="F56" s="1"/>
      <c r="G56" s="379"/>
      <c r="H56" s="1"/>
      <c r="I56" s="1"/>
      <c r="J56" s="427"/>
      <c r="K56" s="1"/>
      <c r="L56" s="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s="5" customFormat="1" ht="10.5" customHeight="1">
      <c r="A57" s="379"/>
      <c r="B57" s="379"/>
      <c r="C57" s="21"/>
      <c r="D57" s="460"/>
      <c r="E57" s="1"/>
      <c r="F57" s="427"/>
      <c r="G57" s="459"/>
      <c r="H57" s="427"/>
      <c r="I57" s="427"/>
      <c r="J57" s="427"/>
      <c r="K57" s="1"/>
      <c r="L57" s="1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s="5" customFormat="1" ht="10.5" customHeight="1" hidden="1">
      <c r="A58" s="379"/>
      <c r="B58" s="379"/>
      <c r="C58" s="21"/>
      <c r="D58" s="460"/>
      <c r="E58" s="1"/>
      <c r="F58" s="554"/>
      <c r="G58" s="456"/>
      <c r="H58" s="456"/>
      <c r="I58" s="427"/>
      <c r="J58" s="427"/>
      <c r="K58" s="1"/>
      <c r="L58" s="1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s="5" customFormat="1" ht="10.5" customHeight="1" hidden="1">
      <c r="A59" s="379"/>
      <c r="B59" s="379"/>
      <c r="C59" s="21"/>
      <c r="D59" s="460"/>
      <c r="E59" s="1"/>
      <c r="F59" s="427"/>
      <c r="G59" s="427"/>
      <c r="H59" s="456"/>
      <c r="I59" s="427"/>
      <c r="J59" s="427"/>
      <c r="K59" s="1"/>
      <c r="L59" s="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s="5" customFormat="1" ht="10.5" customHeight="1" hidden="1">
      <c r="A60" s="379"/>
      <c r="B60" s="379"/>
      <c r="C60" s="21"/>
      <c r="D60" s="460"/>
      <c r="E60" s="1"/>
      <c r="F60" s="23"/>
      <c r="G60" s="427"/>
      <c r="H60" s="459"/>
      <c r="I60" s="427"/>
      <c r="J60" s="427"/>
      <c r="K60" s="1"/>
      <c r="L60" s="1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s="5" customFormat="1" ht="10.5" customHeight="1" hidden="1">
      <c r="A61" s="379"/>
      <c r="B61" s="379"/>
      <c r="C61" s="21"/>
      <c r="D61" s="460"/>
      <c r="E61" s="1"/>
      <c r="F61" s="428"/>
      <c r="G61" s="427"/>
      <c r="H61" s="456"/>
      <c r="I61" s="427"/>
      <c r="J61" s="427"/>
      <c r="K61" s="1"/>
      <c r="L61" s="1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s="5" customFormat="1" ht="10.5" customHeight="1" hidden="1">
      <c r="A62" s="379"/>
      <c r="B62" s="379"/>
      <c r="C62" s="21"/>
      <c r="D62" s="555"/>
      <c r="E62" s="1"/>
      <c r="F62" s="427"/>
      <c r="G62" s="23"/>
      <c r="H62" s="427"/>
      <c r="I62" s="427"/>
      <c r="J62" s="427"/>
      <c r="K62" s="1"/>
      <c r="L62" s="1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s="5" customFormat="1" ht="10.5" customHeight="1" hidden="1">
      <c r="A63" s="379"/>
      <c r="B63" s="379"/>
      <c r="C63" s="21"/>
      <c r="D63" s="460"/>
      <c r="E63" s="1"/>
      <c r="F63" s="427"/>
      <c r="G63" s="428"/>
      <c r="H63" s="1"/>
      <c r="I63" s="1"/>
      <c r="J63" s="1"/>
      <c r="K63" s="1"/>
      <c r="L63" s="1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s="5" customFormat="1" ht="10.5" customHeight="1" hidden="1">
      <c r="A64" s="379"/>
      <c r="B64" s="379"/>
      <c r="C64" s="21"/>
      <c r="D64" s="555"/>
      <c r="E64" s="1"/>
      <c r="F64" s="1"/>
      <c r="G64" s="379"/>
      <c r="H64" s="379"/>
      <c r="I64" s="379"/>
      <c r="J64" s="1"/>
      <c r="K64" s="1"/>
      <c r="L64" s="1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s="5" customFormat="1" ht="14.25" customHeight="1">
      <c r="A65" s="379"/>
      <c r="B65" s="379"/>
      <c r="C65" s="21"/>
      <c r="D65" s="375"/>
      <c r="E65" s="1"/>
      <c r="F65" s="1"/>
      <c r="G65" s="556"/>
      <c r="H65" s="557"/>
      <c r="I65" s="557"/>
      <c r="J65" s="557"/>
      <c r="K65" s="1"/>
      <c r="L65" s="1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s="5" customFormat="1" ht="14.25" customHeight="1">
      <c r="A66" s="379"/>
      <c r="B66" s="379"/>
      <c r="C66" s="21"/>
      <c r="D66" s="375"/>
      <c r="E66" s="1"/>
      <c r="F66" s="557"/>
      <c r="G66" s="557"/>
      <c r="H66" s="557"/>
      <c r="I66" s="557"/>
      <c r="J66" s="558"/>
      <c r="K66" s="1"/>
      <c r="L66" s="1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s="5" customFormat="1" ht="14.25" customHeight="1">
      <c r="A67" s="379"/>
      <c r="B67" s="379"/>
      <c r="C67" s="21"/>
      <c r="D67" s="375"/>
      <c r="E67" s="1"/>
      <c r="F67" s="1"/>
      <c r="G67" s="1"/>
      <c r="H67" s="1"/>
      <c r="I67" s="1"/>
      <c r="J67" s="1"/>
      <c r="K67" s="1"/>
      <c r="L67" s="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5" ht="18.75">
      <c r="A68" s="85"/>
      <c r="B68" s="85" t="s">
        <v>170</v>
      </c>
      <c r="C68" s="85" t="s">
        <v>56</v>
      </c>
      <c r="D68" s="85"/>
      <c r="E68" s="85"/>
    </row>
    <row r="69" spans="1:5" ht="18.75">
      <c r="A69" s="85"/>
      <c r="B69" s="85"/>
      <c r="C69" s="85" t="s">
        <v>38</v>
      </c>
      <c r="D69" s="85"/>
      <c r="E69" s="85"/>
    </row>
    <row r="70" spans="1:5" ht="18.75">
      <c r="A70" s="85"/>
      <c r="B70" s="85"/>
      <c r="C70" s="86" t="s">
        <v>10</v>
      </c>
      <c r="D70" s="85"/>
      <c r="E70" s="85"/>
    </row>
    <row r="71" spans="1:5" ht="18.75">
      <c r="A71" s="85"/>
      <c r="B71" s="85"/>
      <c r="C71" s="85" t="s">
        <v>169</v>
      </c>
      <c r="D71" s="85"/>
      <c r="E71" s="85"/>
    </row>
    <row r="72" spans="1:5" ht="10.5" customHeight="1">
      <c r="A72" s="85"/>
      <c r="B72" s="85"/>
      <c r="C72" s="85"/>
      <c r="D72" s="85"/>
      <c r="E72" s="85"/>
    </row>
    <row r="73" spans="1:5" ht="18.75">
      <c r="A73" s="85"/>
      <c r="B73" s="85" t="s">
        <v>171</v>
      </c>
      <c r="C73" s="85" t="s">
        <v>13</v>
      </c>
      <c r="D73" s="85"/>
      <c r="E73" s="85"/>
    </row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91" ht="13.5">
      <c r="D91" s="8"/>
    </row>
    <row r="93" ht="13.5">
      <c r="D93" s="8"/>
    </row>
  </sheetData>
  <sheetProtection/>
  <mergeCells count="39">
    <mergeCell ref="N36:N37"/>
    <mergeCell ref="J45:J46"/>
    <mergeCell ref="L37:L38"/>
    <mergeCell ref="D27:D28"/>
    <mergeCell ref="D63:D64"/>
    <mergeCell ref="L41:L42"/>
    <mergeCell ref="L43:L44"/>
    <mergeCell ref="D53:D54"/>
    <mergeCell ref="D55:D56"/>
    <mergeCell ref="D57:D58"/>
    <mergeCell ref="A2:X3"/>
    <mergeCell ref="O25:U26"/>
    <mergeCell ref="D31:D32"/>
    <mergeCell ref="D33:D34"/>
    <mergeCell ref="A25:E26"/>
    <mergeCell ref="N30:N31"/>
    <mergeCell ref="N32:N33"/>
    <mergeCell ref="N34:N35"/>
    <mergeCell ref="L35:L36"/>
    <mergeCell ref="D61:D62"/>
    <mergeCell ref="D45:D46"/>
    <mergeCell ref="D47:D48"/>
    <mergeCell ref="N38:N39"/>
    <mergeCell ref="N44:N45"/>
    <mergeCell ref="B29:C30"/>
    <mergeCell ref="D29:D30"/>
    <mergeCell ref="N40:N41"/>
    <mergeCell ref="N42:N43"/>
    <mergeCell ref="N28:N29"/>
    <mergeCell ref="D49:D50"/>
    <mergeCell ref="H58:H59"/>
    <mergeCell ref="D40:D41"/>
    <mergeCell ref="J43:J44"/>
    <mergeCell ref="L39:L40"/>
    <mergeCell ref="H60:H61"/>
    <mergeCell ref="D43:D44"/>
    <mergeCell ref="G57:G58"/>
    <mergeCell ref="D51:D52"/>
    <mergeCell ref="D59:D60"/>
  </mergeCells>
  <hyperlinks>
    <hyperlink ref="N1" r:id="rId1" display="stajrankingb@yahoo.co.jp　"/>
  </hyperlinks>
  <printOptions horizontalCentered="1" verticalCentered="1"/>
  <pageMargins left="0.5118110236220472" right="0.35433070866141736" top="0.3937007874015748" bottom="0.2362204724409449" header="0.31496062992125984" footer="5"/>
  <pageSetup fitToHeight="1" fitToWidth="1" horizontalDpi="300" verticalDpi="300" orientation="portrait" paperSize="9" scale="62" r:id="rId3"/>
  <headerFooter alignWithMargins="0">
    <oddHeader>&amp;R&amp;D</oddHeader>
    <oddFooter>&amp;R&amp;"ＭＳ Ｐゴシック,標準"&amp;48&amp;K00-032男子用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1"/>
  <sheetViews>
    <sheetView showGridLines="0" zoomScale="115" zoomScaleNormal="115" zoomScalePageLayoutView="0" workbookViewId="0" topLeftCell="A1">
      <selection activeCell="B3" sqref="B3:M20"/>
    </sheetView>
  </sheetViews>
  <sheetFormatPr defaultColWidth="9.00390625" defaultRowHeight="13.5"/>
  <cols>
    <col min="2" max="2" width="4.25390625" style="0" customWidth="1"/>
    <col min="3" max="4" width="2.875" style="0" customWidth="1"/>
    <col min="6" max="6" width="7.625" style="0" customWidth="1"/>
    <col min="10" max="13" width="2.25390625" style="0" customWidth="1"/>
  </cols>
  <sheetData>
    <row r="2" ht="14.25" thickBot="1"/>
    <row r="3" spans="2:13" ht="14.25" thickTop="1">
      <c r="B3" s="2"/>
      <c r="C3" s="69"/>
      <c r="D3" s="70"/>
      <c r="E3" s="74" t="s">
        <v>638</v>
      </c>
      <c r="F3" s="22"/>
      <c r="G3" s="22"/>
      <c r="H3" s="22"/>
      <c r="I3" s="22"/>
      <c r="J3" s="22"/>
      <c r="K3" s="22"/>
      <c r="L3" s="402"/>
      <c r="M3" s="401"/>
    </row>
    <row r="4" spans="2:13" ht="13.5">
      <c r="B4" s="477" t="s">
        <v>637</v>
      </c>
      <c r="C4" s="478"/>
      <c r="D4" s="478"/>
      <c r="E4" s="478"/>
      <c r="F4" s="479"/>
      <c r="G4" s="23"/>
      <c r="H4" s="23"/>
      <c r="I4" s="23"/>
      <c r="J4" s="23"/>
      <c r="K4" s="23"/>
      <c r="L4" s="23"/>
      <c r="M4" s="398"/>
    </row>
    <row r="5" spans="2:13" ht="14.25">
      <c r="B5" s="480"/>
      <c r="C5" s="481"/>
      <c r="D5" s="481"/>
      <c r="E5" s="481"/>
      <c r="F5" s="482"/>
      <c r="G5" s="383" t="s">
        <v>15</v>
      </c>
      <c r="H5" s="383" t="s">
        <v>16</v>
      </c>
      <c r="I5" s="383" t="s">
        <v>17</v>
      </c>
      <c r="J5" s="429"/>
      <c r="K5" s="383"/>
      <c r="L5" s="1"/>
      <c r="M5" s="397"/>
    </row>
    <row r="6" spans="2:13" ht="14.25" thickBot="1">
      <c r="B6" s="5"/>
      <c r="C6" s="71"/>
      <c r="D6" s="72"/>
      <c r="E6" s="484">
        <v>1</v>
      </c>
      <c r="F6" s="531"/>
      <c r="G6" s="7"/>
      <c r="H6" s="1"/>
      <c r="I6" s="453"/>
      <c r="J6" s="453"/>
      <c r="K6" s="6"/>
      <c r="L6" s="379"/>
      <c r="M6" s="399"/>
    </row>
    <row r="7" spans="2:13" ht="14.25" thickBot="1">
      <c r="B7" s="5"/>
      <c r="C7" s="71"/>
      <c r="D7" s="21"/>
      <c r="E7" s="455"/>
      <c r="F7" s="532"/>
      <c r="G7" s="534" t="s">
        <v>109</v>
      </c>
      <c r="H7" s="1"/>
      <c r="I7" s="7"/>
      <c r="J7" s="7"/>
      <c r="K7" s="405"/>
      <c r="L7" s="379"/>
      <c r="M7" s="400"/>
    </row>
    <row r="8" spans="2:13" ht="14.25" thickBot="1">
      <c r="B8" s="5"/>
      <c r="C8" s="465"/>
      <c r="D8" s="466"/>
      <c r="E8" s="455">
        <v>2</v>
      </c>
      <c r="F8" s="533"/>
      <c r="G8" s="535">
        <f>H10*2</f>
        <v>256</v>
      </c>
      <c r="H8" s="1"/>
      <c r="I8" s="7"/>
      <c r="J8" s="7"/>
      <c r="K8" s="405"/>
      <c r="L8" s="379"/>
      <c r="M8" s="400"/>
    </row>
    <row r="9" spans="2:13" ht="14.25" thickBot="1">
      <c r="B9" s="5"/>
      <c r="C9" s="467"/>
      <c r="D9" s="466"/>
      <c r="E9" s="455"/>
      <c r="F9" s="7"/>
      <c r="G9" s="536"/>
      <c r="H9" s="1" t="s">
        <v>109</v>
      </c>
      <c r="I9" s="5"/>
      <c r="J9" s="7"/>
      <c r="K9" s="405"/>
      <c r="L9" s="379"/>
      <c r="M9" s="400"/>
    </row>
    <row r="10" spans="2:13" ht="14.25" thickBot="1">
      <c r="B10" s="5"/>
      <c r="C10" s="230"/>
      <c r="D10" s="21"/>
      <c r="E10" s="455">
        <v>3</v>
      </c>
      <c r="F10" s="1"/>
      <c r="G10" s="536"/>
      <c r="H10" s="543">
        <f>I14*2</f>
        <v>128</v>
      </c>
      <c r="I10" s="7"/>
      <c r="J10" s="7"/>
      <c r="K10" s="407"/>
      <c r="L10" s="5"/>
      <c r="M10" s="400"/>
    </row>
    <row r="11" spans="2:13" ht="14.25" thickBot="1">
      <c r="B11" s="5"/>
      <c r="C11" s="71"/>
      <c r="D11" s="21"/>
      <c r="E11" s="455"/>
      <c r="F11" s="532"/>
      <c r="G11" s="536"/>
      <c r="H11" s="536"/>
      <c r="I11" s="407"/>
      <c r="J11" s="7"/>
      <c r="K11" s="407"/>
      <c r="L11" s="5"/>
      <c r="M11" s="400"/>
    </row>
    <row r="12" spans="2:13" ht="14.25" thickBot="1">
      <c r="B12" s="5"/>
      <c r="C12" s="71"/>
      <c r="D12" s="21"/>
      <c r="E12" s="455">
        <v>4</v>
      </c>
      <c r="F12" s="533"/>
      <c r="G12" s="537"/>
      <c r="H12" s="536"/>
      <c r="I12" s="454"/>
      <c r="J12" s="7"/>
      <c r="K12" s="407"/>
      <c r="L12" s="5"/>
      <c r="M12" s="400"/>
    </row>
    <row r="13" spans="2:13" ht="14.25" thickBot="1">
      <c r="B13" s="5"/>
      <c r="C13" s="71"/>
      <c r="D13" s="21"/>
      <c r="E13" s="455"/>
      <c r="F13" s="1"/>
      <c r="G13" s="7"/>
      <c r="H13" s="536"/>
      <c r="I13" s="534" t="s">
        <v>109</v>
      </c>
      <c r="J13" s="7"/>
      <c r="K13" s="407"/>
      <c r="L13" s="5"/>
      <c r="M13" s="400"/>
    </row>
    <row r="14" spans="2:13" ht="18.75" thickBot="1">
      <c r="B14" s="5"/>
      <c r="C14" s="71"/>
      <c r="D14" s="21"/>
      <c r="E14" s="451">
        <v>5</v>
      </c>
      <c r="F14" s="532"/>
      <c r="G14" s="7"/>
      <c r="H14" s="536"/>
      <c r="I14" s="454">
        <f>32*2</f>
        <v>64</v>
      </c>
      <c r="J14" s="7"/>
      <c r="K14" s="407"/>
      <c r="L14" s="5"/>
      <c r="M14" s="458"/>
    </row>
    <row r="15" spans="2:13" ht="14.25" thickBot="1">
      <c r="B15" s="5"/>
      <c r="C15" s="71"/>
      <c r="D15" s="21"/>
      <c r="E15" s="455">
        <v>6</v>
      </c>
      <c r="F15" s="533"/>
      <c r="G15" s="540"/>
      <c r="H15" s="536"/>
      <c r="I15" s="1"/>
      <c r="J15" s="7"/>
      <c r="K15" s="407"/>
      <c r="L15" s="5"/>
      <c r="M15" s="458"/>
    </row>
    <row r="16" spans="2:13" ht="14.25" thickBot="1">
      <c r="B16" s="5"/>
      <c r="C16" s="71"/>
      <c r="D16" s="21"/>
      <c r="E16" s="461"/>
      <c r="F16" s="7"/>
      <c r="G16" s="536"/>
      <c r="H16" s="533"/>
      <c r="I16" s="1"/>
      <c r="J16" s="5"/>
      <c r="K16" s="407"/>
      <c r="L16" s="5"/>
      <c r="M16" s="458"/>
    </row>
    <row r="17" spans="2:13" ht="14.25" thickBot="1">
      <c r="B17" s="5"/>
      <c r="C17" s="71"/>
      <c r="D17" s="21"/>
      <c r="E17" s="455">
        <v>7</v>
      </c>
      <c r="F17" s="538"/>
      <c r="G17" s="536"/>
      <c r="H17" s="542"/>
      <c r="I17" s="1"/>
      <c r="J17" s="7"/>
      <c r="K17" s="407"/>
      <c r="L17" s="5"/>
      <c r="M17" s="458"/>
    </row>
    <row r="18" spans="2:13" ht="14.25" thickBot="1">
      <c r="B18" s="5"/>
      <c r="C18" s="71"/>
      <c r="D18" s="21"/>
      <c r="E18" s="461"/>
      <c r="F18" s="1"/>
      <c r="G18" s="541"/>
      <c r="H18" s="1"/>
      <c r="I18" s="1"/>
      <c r="J18" s="1"/>
      <c r="K18" s="427"/>
      <c r="L18" s="379"/>
      <c r="M18" s="458"/>
    </row>
    <row r="19" spans="2:13" ht="14.25" thickBot="1">
      <c r="B19" s="5"/>
      <c r="C19" s="71"/>
      <c r="D19" s="21"/>
      <c r="E19" s="457">
        <v>8</v>
      </c>
      <c r="F19" s="533"/>
      <c r="G19" s="1"/>
      <c r="H19" s="1"/>
      <c r="I19" s="1"/>
      <c r="J19" s="427"/>
      <c r="K19" s="427"/>
      <c r="L19" s="379"/>
      <c r="M19" s="458"/>
    </row>
    <row r="20" spans="2:13" ht="14.25" thickBot="1">
      <c r="B20" s="5"/>
      <c r="C20" s="523"/>
      <c r="D20" s="524"/>
      <c r="E20" s="525"/>
      <c r="F20" s="539"/>
      <c r="G20" s="526"/>
      <c r="H20" s="526"/>
      <c r="I20" s="526"/>
      <c r="J20" s="527"/>
      <c r="K20" s="528"/>
      <c r="L20" s="529"/>
      <c r="M20" s="530"/>
    </row>
    <row r="21" spans="2:13" ht="19.5" thickTop="1">
      <c r="B21" s="5"/>
      <c r="C21" s="5"/>
      <c r="D21" s="20"/>
      <c r="E21" s="375"/>
      <c r="F21" s="7"/>
      <c r="G21" s="396" t="s">
        <v>146</v>
      </c>
      <c r="H21" s="396" t="s">
        <v>72</v>
      </c>
      <c r="I21" s="396" t="s">
        <v>71</v>
      </c>
      <c r="J21" s="396" t="s">
        <v>20</v>
      </c>
      <c r="K21" s="431" t="s">
        <v>101</v>
      </c>
      <c r="L21" s="7"/>
      <c r="M21" s="7"/>
    </row>
  </sheetData>
  <sheetProtection/>
  <mergeCells count="12">
    <mergeCell ref="E17:E18"/>
    <mergeCell ref="E15:E16"/>
    <mergeCell ref="M14:M15"/>
    <mergeCell ref="M16:M17"/>
    <mergeCell ref="M18:M19"/>
    <mergeCell ref="E19:E20"/>
    <mergeCell ref="B4:F5"/>
    <mergeCell ref="E6:E7"/>
    <mergeCell ref="C8:D9"/>
    <mergeCell ref="E8:E9"/>
    <mergeCell ref="E10:E11"/>
    <mergeCell ref="E12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IP539"/>
  <sheetViews>
    <sheetView zoomScale="85" zoomScaleNormal="85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F13" sqref="F13"/>
      <selection pane="bottomLeft" activeCell="A2" sqref="A2"/>
      <selection pane="bottomRight" activeCell="P3" sqref="P3:V5"/>
    </sheetView>
  </sheetViews>
  <sheetFormatPr defaultColWidth="9.00390625" defaultRowHeight="13.5"/>
  <cols>
    <col min="1" max="1" width="7.50390625" style="221" bestFit="1" customWidth="1"/>
    <col min="2" max="2" width="2.375" style="222" hidden="1" customWidth="1"/>
    <col min="3" max="3" width="5.25390625" style="223" hidden="1" customWidth="1"/>
    <col min="4" max="4" width="5.75390625" style="223" hidden="1" customWidth="1"/>
    <col min="5" max="5" width="9.00390625" style="223" customWidth="1"/>
    <col min="6" max="6" width="13.875" style="224" customWidth="1"/>
    <col min="7" max="7" width="6.875" style="223" customWidth="1"/>
    <col min="8" max="8" width="3.625" style="223" customWidth="1"/>
    <col min="9" max="9" width="9.00390625" style="223" customWidth="1"/>
    <col min="10" max="13" width="2.50390625" style="223" customWidth="1"/>
    <col min="14" max="14" width="6.875" style="223" customWidth="1"/>
    <col min="15" max="15" width="6.875" style="76" customWidth="1"/>
    <col min="16" max="16" width="3.75390625" style="76" customWidth="1"/>
    <col min="17" max="18" width="8.375" style="75" customWidth="1"/>
    <col min="19" max="19" width="3.625" style="75" customWidth="1"/>
    <col min="20" max="21" width="3.625" style="75" hidden="1" customWidth="1"/>
    <col min="22" max="26" width="3.625" style="75" customWidth="1"/>
    <col min="27" max="27" width="3.375" style="75" customWidth="1"/>
    <col min="28" max="28" width="1.12109375" style="75" customWidth="1"/>
    <col min="29" max="29" width="7.25390625" style="10" hidden="1" customWidth="1"/>
    <col min="30" max="30" width="5.75390625" style="75" hidden="1" customWidth="1"/>
    <col min="31" max="31" width="4.50390625" style="10" hidden="1" customWidth="1"/>
    <col min="32" max="33" width="8.375" style="10" hidden="1" customWidth="1"/>
    <col min="34" max="34" width="3.50390625" style="10" hidden="1" customWidth="1"/>
    <col min="35" max="35" width="3.50390625" style="227" hidden="1" customWidth="1"/>
    <col min="36" max="38" width="3.50390625" style="10" hidden="1" customWidth="1"/>
    <col min="39" max="39" width="3.50390625" style="73" hidden="1" customWidth="1"/>
    <col min="40" max="41" width="3.50390625" style="0" hidden="1" customWidth="1"/>
    <col min="42" max="42" width="19.125" style="0" customWidth="1"/>
    <col min="43" max="45" width="2.75390625" style="0" customWidth="1"/>
  </cols>
  <sheetData>
    <row r="1" spans="1:48" ht="39" customHeight="1" thickBot="1">
      <c r="A1" s="354" t="str">
        <f>'入力手順'!C1&amp;"【順位入力】"</f>
        <v>滋賀県ウィンターダブルス選手権大会U17　2018【順位入力】</v>
      </c>
      <c r="B1" s="327"/>
      <c r="C1" s="328"/>
      <c r="D1" s="328"/>
      <c r="E1" s="328"/>
      <c r="F1" s="329"/>
      <c r="G1" s="328"/>
      <c r="H1" s="328"/>
      <c r="I1" s="328"/>
      <c r="J1" s="328"/>
      <c r="K1" s="328"/>
      <c r="L1" s="328"/>
      <c r="M1" s="328"/>
      <c r="N1" s="213"/>
      <c r="O1" s="81"/>
      <c r="P1" s="81">
        <v>0</v>
      </c>
      <c r="Q1" s="82">
        <f>R1*2</f>
        <v>256</v>
      </c>
      <c r="R1" s="82">
        <f>S1*2</f>
        <v>128</v>
      </c>
      <c r="S1" s="82">
        <v>64</v>
      </c>
      <c r="T1" s="82"/>
      <c r="U1" s="82"/>
      <c r="V1" s="82">
        <v>32</v>
      </c>
      <c r="W1" s="82">
        <f>V1/2</f>
        <v>16</v>
      </c>
      <c r="X1" s="82">
        <f>W1/2</f>
        <v>8</v>
      </c>
      <c r="Y1" s="82">
        <f>X1/2</f>
        <v>4</v>
      </c>
      <c r="Z1" s="82">
        <f>Y1/2</f>
        <v>2</v>
      </c>
      <c r="AA1" s="82">
        <f>Z1/2</f>
        <v>1</v>
      </c>
      <c r="AB1" s="77"/>
      <c r="AC1" s="17"/>
      <c r="AD1" s="233"/>
      <c r="AE1" s="81">
        <v>0</v>
      </c>
      <c r="AF1" s="82">
        <f>AG1*2</f>
        <v>256</v>
      </c>
      <c r="AG1" s="82">
        <f>AH1*2</f>
        <v>128</v>
      </c>
      <c r="AH1" s="82">
        <v>64</v>
      </c>
      <c r="AI1" s="82"/>
      <c r="AJ1" s="82">
        <v>32</v>
      </c>
      <c r="AK1" s="82">
        <f>AJ1/2</f>
        <v>16</v>
      </c>
      <c r="AL1" s="82">
        <f>AK1/2</f>
        <v>8</v>
      </c>
      <c r="AM1" s="82">
        <f>AL1/2</f>
        <v>4</v>
      </c>
      <c r="AN1" s="82">
        <f>AM1/2</f>
        <v>2</v>
      </c>
      <c r="AO1" s="82">
        <f>AN1/2</f>
        <v>1</v>
      </c>
      <c r="AP1" s="92"/>
      <c r="AQ1" s="92"/>
      <c r="AR1" s="92"/>
      <c r="AS1" s="92"/>
      <c r="AT1" s="92"/>
      <c r="AU1" s="92"/>
      <c r="AV1" s="92"/>
    </row>
    <row r="2" spans="1:48" ht="135.75" customHeight="1" thickBot="1">
      <c r="A2" s="343" t="s">
        <v>18</v>
      </c>
      <c r="B2" s="344" t="s">
        <v>8</v>
      </c>
      <c r="C2" s="345" t="s">
        <v>9</v>
      </c>
      <c r="D2" s="346" t="s">
        <v>40</v>
      </c>
      <c r="E2" s="347" t="s">
        <v>32</v>
      </c>
      <c r="F2" s="348" t="s">
        <v>0</v>
      </c>
      <c r="G2" s="349" t="s">
        <v>1</v>
      </c>
      <c r="H2" s="350" t="s">
        <v>2</v>
      </c>
      <c r="I2" s="350" t="s">
        <v>3</v>
      </c>
      <c r="J2" s="350" t="s">
        <v>4</v>
      </c>
      <c r="K2" s="350" t="s">
        <v>5</v>
      </c>
      <c r="L2" s="350" t="s">
        <v>6</v>
      </c>
      <c r="M2" s="351" t="s">
        <v>7</v>
      </c>
      <c r="N2" s="214" t="s">
        <v>24</v>
      </c>
      <c r="O2" s="330" t="s">
        <v>30</v>
      </c>
      <c r="P2" s="342" t="s">
        <v>31</v>
      </c>
      <c r="Q2" s="319" t="s">
        <v>54</v>
      </c>
      <c r="R2" s="325" t="s">
        <v>55</v>
      </c>
      <c r="S2" s="232" t="s">
        <v>26</v>
      </c>
      <c r="T2" s="90" t="s">
        <v>27</v>
      </c>
      <c r="U2" s="378"/>
      <c r="V2" s="276" t="s">
        <v>58</v>
      </c>
      <c r="W2" s="254" t="s">
        <v>59</v>
      </c>
      <c r="X2" s="256" t="s">
        <v>60</v>
      </c>
      <c r="Y2" s="254" t="s">
        <v>61</v>
      </c>
      <c r="Z2" s="256" t="s">
        <v>62</v>
      </c>
      <c r="AA2" s="255" t="s">
        <v>63</v>
      </c>
      <c r="AB2" s="78"/>
      <c r="AC2" s="83" t="s">
        <v>28</v>
      </c>
      <c r="AD2" s="336" t="s">
        <v>29</v>
      </c>
      <c r="AE2" s="342" t="s">
        <v>31</v>
      </c>
      <c r="AF2" s="320" t="s">
        <v>54</v>
      </c>
      <c r="AG2" s="231" t="s">
        <v>55</v>
      </c>
      <c r="AH2" s="91" t="s">
        <v>26</v>
      </c>
      <c r="AI2" s="361"/>
      <c r="AJ2" s="265" t="s">
        <v>58</v>
      </c>
      <c r="AK2" s="256" t="s">
        <v>59</v>
      </c>
      <c r="AL2" s="257" t="s">
        <v>60</v>
      </c>
      <c r="AM2" s="256" t="s">
        <v>61</v>
      </c>
      <c r="AN2" s="257" t="s">
        <v>62</v>
      </c>
      <c r="AO2" s="258" t="s">
        <v>64</v>
      </c>
      <c r="AP2" s="84" t="s">
        <v>37</v>
      </c>
      <c r="AQ2" s="92"/>
      <c r="AR2" s="92"/>
      <c r="AS2" s="92"/>
      <c r="AT2" s="92"/>
      <c r="AU2" s="92"/>
      <c r="AV2" s="92"/>
    </row>
    <row r="3" spans="1:250" ht="17.25">
      <c r="A3" s="352">
        <v>1</v>
      </c>
      <c r="B3" s="215"/>
      <c r="C3" s="216"/>
      <c r="D3" s="216"/>
      <c r="E3" s="245"/>
      <c r="F3" s="406"/>
      <c r="G3" s="246"/>
      <c r="H3" s="247"/>
      <c r="I3" s="247"/>
      <c r="J3" s="247"/>
      <c r="K3" s="247"/>
      <c r="L3" s="247"/>
      <c r="M3" s="248"/>
      <c r="N3" s="140"/>
      <c r="O3" s="331">
        <f>IF(SUMIF(P3:AA3,1,P$1:AA$1)=0,"",SUMIF(P3:AA3,1,P$1:AA$1))</f>
      </c>
      <c r="P3" s="148"/>
      <c r="Q3" s="149"/>
      <c r="R3" s="277"/>
      <c r="S3" s="150"/>
      <c r="T3" s="277"/>
      <c r="U3" s="271"/>
      <c r="V3" s="266"/>
      <c r="W3" s="277"/>
      <c r="X3" s="150"/>
      <c r="Y3" s="277"/>
      <c r="Z3" s="150"/>
      <c r="AA3" s="282"/>
      <c r="AB3" s="79"/>
      <c r="AC3" s="171"/>
      <c r="AD3" s="337">
        <f>IF(SUMIF(AE3:AO3,1,AE$1:AO$1)=0,"",SUMIF(AE3:AO3,1,AE$1:AO$1))</f>
      </c>
      <c r="AE3" s="172"/>
      <c r="AF3" s="321"/>
      <c r="AG3" s="173"/>
      <c r="AH3" s="287"/>
      <c r="AI3" s="362"/>
      <c r="AJ3" s="291"/>
      <c r="AK3" s="150"/>
      <c r="AL3" s="296"/>
      <c r="AM3" s="150"/>
      <c r="AN3" s="296"/>
      <c r="AO3" s="259"/>
      <c r="AP3" s="174"/>
      <c r="AQ3" s="92"/>
      <c r="AR3" s="92"/>
      <c r="AS3" s="92"/>
      <c r="AT3" s="92"/>
      <c r="AU3" s="92"/>
      <c r="AV3" s="92"/>
      <c r="AW3" s="326">
        <v>1</v>
      </c>
      <c r="IP3">
        <v>1</v>
      </c>
    </row>
    <row r="4" spans="1:49" ht="17.25">
      <c r="A4" s="352">
        <v>2</v>
      </c>
      <c r="B4" s="215"/>
      <c r="C4" s="216"/>
      <c r="D4" s="216"/>
      <c r="E4" s="236"/>
      <c r="F4" s="406"/>
      <c r="G4" s="237"/>
      <c r="H4" s="238"/>
      <c r="I4" s="238"/>
      <c r="J4" s="238"/>
      <c r="K4" s="238"/>
      <c r="L4" s="238"/>
      <c r="M4" s="239"/>
      <c r="N4" s="142"/>
      <c r="O4" s="332">
        <f aca="true" t="shared" si="0" ref="O4:O67">IF(SUMIF(P4:AA4,1,P$1:AA$1)=0,"",SUMIF(P4:AA4,1,P$1:AA$1))</f>
      </c>
      <c r="P4" s="151"/>
      <c r="Q4" s="152"/>
      <c r="R4" s="278"/>
      <c r="S4" s="153"/>
      <c r="T4" s="278"/>
      <c r="U4" s="272"/>
      <c r="V4" s="267"/>
      <c r="W4" s="278"/>
      <c r="X4" s="153"/>
      <c r="Y4" s="278"/>
      <c r="Z4" s="153"/>
      <c r="AA4" s="283"/>
      <c r="AB4" s="79"/>
      <c r="AC4" s="142"/>
      <c r="AD4" s="338">
        <f aca="true" t="shared" si="1" ref="AD4:AD67">IF(SUMIF(AE4:AO4,1,AE$1:AO$1)=0,"",SUMIF(AE4:AO4,1,AE$1:AO$1))</f>
      </c>
      <c r="AE4" s="175"/>
      <c r="AF4" s="322"/>
      <c r="AG4" s="141"/>
      <c r="AH4" s="288"/>
      <c r="AI4" s="363"/>
      <c r="AJ4" s="292"/>
      <c r="AK4" s="153"/>
      <c r="AL4" s="297"/>
      <c r="AM4" s="153"/>
      <c r="AN4" s="297"/>
      <c r="AO4" s="260"/>
      <c r="AP4" s="177"/>
      <c r="AQ4" s="92"/>
      <c r="AR4" s="92"/>
      <c r="AS4" s="92"/>
      <c r="AT4" s="92"/>
      <c r="AU4" s="92"/>
      <c r="AV4" s="92"/>
      <c r="AW4" s="326"/>
    </row>
    <row r="5" spans="1:48" ht="17.25">
      <c r="A5" s="352">
        <v>3</v>
      </c>
      <c r="B5" s="215"/>
      <c r="C5" s="216"/>
      <c r="D5" s="216"/>
      <c r="E5" s="236"/>
      <c r="F5" s="406"/>
      <c r="G5" s="237"/>
      <c r="H5" s="238"/>
      <c r="I5" s="238"/>
      <c r="J5" s="238"/>
      <c r="K5" s="238"/>
      <c r="L5" s="238"/>
      <c r="M5" s="239"/>
      <c r="N5" s="142"/>
      <c r="O5" s="332">
        <f t="shared" si="0"/>
      </c>
      <c r="P5" s="151"/>
      <c r="Q5" s="152"/>
      <c r="R5" s="278"/>
      <c r="S5" s="153"/>
      <c r="T5" s="278"/>
      <c r="U5" s="272"/>
      <c r="V5" s="267"/>
      <c r="W5" s="278"/>
      <c r="X5" s="153"/>
      <c r="Y5" s="278"/>
      <c r="Z5" s="153"/>
      <c r="AA5" s="283"/>
      <c r="AB5" s="79"/>
      <c r="AC5" s="142"/>
      <c r="AD5" s="338">
        <f t="shared" si="1"/>
      </c>
      <c r="AE5" s="175"/>
      <c r="AF5" s="322"/>
      <c r="AG5" s="141"/>
      <c r="AH5" s="288"/>
      <c r="AI5" s="363"/>
      <c r="AJ5" s="292"/>
      <c r="AK5" s="153"/>
      <c r="AL5" s="297"/>
      <c r="AM5" s="153"/>
      <c r="AN5" s="297"/>
      <c r="AO5" s="260"/>
      <c r="AP5" s="177"/>
      <c r="AQ5" s="92"/>
      <c r="AR5" s="92"/>
      <c r="AS5" s="92"/>
      <c r="AT5" s="92"/>
      <c r="AU5" s="92"/>
      <c r="AV5" s="92"/>
    </row>
    <row r="6" spans="1:48" ht="17.25">
      <c r="A6" s="352">
        <v>4</v>
      </c>
      <c r="B6" s="215"/>
      <c r="C6" s="216"/>
      <c r="D6" s="216"/>
      <c r="E6" s="236"/>
      <c r="F6" s="406"/>
      <c r="G6" s="237"/>
      <c r="H6" s="238"/>
      <c r="I6" s="238"/>
      <c r="J6" s="238"/>
      <c r="K6" s="238"/>
      <c r="L6" s="238"/>
      <c r="M6" s="239"/>
      <c r="N6" s="142"/>
      <c r="O6" s="332">
        <f t="shared" si="0"/>
      </c>
      <c r="P6" s="151"/>
      <c r="Q6" s="152"/>
      <c r="R6" s="278"/>
      <c r="S6" s="153"/>
      <c r="T6" s="278"/>
      <c r="U6" s="272"/>
      <c r="V6" s="267"/>
      <c r="W6" s="278"/>
      <c r="X6" s="153"/>
      <c r="Y6" s="278"/>
      <c r="Z6" s="153"/>
      <c r="AA6" s="283"/>
      <c r="AB6" s="79"/>
      <c r="AC6" s="142"/>
      <c r="AD6" s="338">
        <f t="shared" si="1"/>
      </c>
      <c r="AE6" s="175"/>
      <c r="AF6" s="322"/>
      <c r="AG6" s="141"/>
      <c r="AH6" s="288"/>
      <c r="AI6" s="363"/>
      <c r="AJ6" s="292"/>
      <c r="AK6" s="153"/>
      <c r="AL6" s="297"/>
      <c r="AM6" s="153"/>
      <c r="AN6" s="297"/>
      <c r="AO6" s="260"/>
      <c r="AP6" s="177"/>
      <c r="AQ6" s="92"/>
      <c r="AR6" s="92"/>
      <c r="AS6" s="92"/>
      <c r="AT6" s="92"/>
      <c r="AU6" s="92"/>
      <c r="AV6" s="92"/>
    </row>
    <row r="7" spans="1:48" ht="17.25">
      <c r="A7" s="352">
        <v>5</v>
      </c>
      <c r="B7" s="215"/>
      <c r="C7" s="216"/>
      <c r="D7" s="216"/>
      <c r="E7" s="240"/>
      <c r="F7" s="430"/>
      <c r="G7" s="242"/>
      <c r="H7" s="243"/>
      <c r="I7" s="243"/>
      <c r="J7" s="243"/>
      <c r="K7" s="238"/>
      <c r="L7" s="243"/>
      <c r="M7" s="244"/>
      <c r="N7" s="144"/>
      <c r="O7" s="333">
        <f t="shared" si="0"/>
      </c>
      <c r="P7" s="156"/>
      <c r="Q7" s="157"/>
      <c r="R7" s="279"/>
      <c r="S7" s="158"/>
      <c r="T7" s="279"/>
      <c r="U7" s="273"/>
      <c r="V7" s="268"/>
      <c r="W7" s="279"/>
      <c r="X7" s="158"/>
      <c r="Y7" s="279"/>
      <c r="Z7" s="158"/>
      <c r="AA7" s="284"/>
      <c r="AB7" s="79"/>
      <c r="AC7" s="144"/>
      <c r="AD7" s="339">
        <f t="shared" si="1"/>
      </c>
      <c r="AE7" s="178"/>
      <c r="AF7" s="323"/>
      <c r="AG7" s="143"/>
      <c r="AH7" s="289"/>
      <c r="AI7" s="364"/>
      <c r="AJ7" s="293"/>
      <c r="AK7" s="158"/>
      <c r="AL7" s="298"/>
      <c r="AM7" s="158"/>
      <c r="AN7" s="298"/>
      <c r="AO7" s="261"/>
      <c r="AP7" s="180"/>
      <c r="AQ7" s="92"/>
      <c r="AR7" s="92"/>
      <c r="AS7" s="92"/>
      <c r="AT7" s="92"/>
      <c r="AU7" s="92"/>
      <c r="AV7" s="92"/>
    </row>
    <row r="8" spans="1:48" ht="17.25">
      <c r="A8" s="352">
        <v>6</v>
      </c>
      <c r="B8" s="215"/>
      <c r="C8" s="216"/>
      <c r="D8" s="216"/>
      <c r="E8" s="245"/>
      <c r="F8" s="406"/>
      <c r="G8" s="246"/>
      <c r="H8" s="247"/>
      <c r="I8" s="247"/>
      <c r="J8" s="247"/>
      <c r="K8" s="247"/>
      <c r="L8" s="247"/>
      <c r="M8" s="248"/>
      <c r="N8" s="146"/>
      <c r="O8" s="334">
        <f t="shared" si="0"/>
      </c>
      <c r="P8" s="161"/>
      <c r="Q8" s="162"/>
      <c r="R8" s="280"/>
      <c r="S8" s="163"/>
      <c r="T8" s="280"/>
      <c r="U8" s="274"/>
      <c r="V8" s="269"/>
      <c r="W8" s="280"/>
      <c r="X8" s="163"/>
      <c r="Y8" s="280"/>
      <c r="Z8" s="163"/>
      <c r="AA8" s="285"/>
      <c r="AB8" s="79"/>
      <c r="AC8" s="146"/>
      <c r="AD8" s="340">
        <f t="shared" si="1"/>
      </c>
      <c r="AE8" s="181"/>
      <c r="AF8" s="324"/>
      <c r="AG8" s="145"/>
      <c r="AH8" s="290"/>
      <c r="AI8" s="365"/>
      <c r="AJ8" s="294"/>
      <c r="AK8" s="163"/>
      <c r="AL8" s="299"/>
      <c r="AM8" s="163"/>
      <c r="AN8" s="299"/>
      <c r="AO8" s="262"/>
      <c r="AP8" s="183"/>
      <c r="AQ8" s="92"/>
      <c r="AR8" s="92"/>
      <c r="AS8" s="92"/>
      <c r="AT8" s="92"/>
      <c r="AU8" s="92"/>
      <c r="AV8" s="92"/>
    </row>
    <row r="9" spans="1:48" ht="17.25">
      <c r="A9" s="352">
        <v>7</v>
      </c>
      <c r="B9" s="215"/>
      <c r="C9" s="216"/>
      <c r="D9" s="216"/>
      <c r="E9" s="236"/>
      <c r="F9" s="406"/>
      <c r="G9" s="237"/>
      <c r="H9" s="238"/>
      <c r="I9" s="238"/>
      <c r="J9" s="238"/>
      <c r="K9" s="238"/>
      <c r="L9" s="238"/>
      <c r="M9" s="239"/>
      <c r="N9" s="142"/>
      <c r="O9" s="332">
        <f t="shared" si="0"/>
      </c>
      <c r="P9" s="151"/>
      <c r="Q9" s="152"/>
      <c r="R9" s="278"/>
      <c r="S9" s="153"/>
      <c r="T9" s="278"/>
      <c r="U9" s="272"/>
      <c r="V9" s="267"/>
      <c r="W9" s="278"/>
      <c r="X9" s="153"/>
      <c r="Y9" s="278"/>
      <c r="Z9" s="153"/>
      <c r="AA9" s="283"/>
      <c r="AB9" s="79"/>
      <c r="AC9" s="142"/>
      <c r="AD9" s="338">
        <f t="shared" si="1"/>
      </c>
      <c r="AE9" s="175"/>
      <c r="AF9" s="322"/>
      <c r="AG9" s="141"/>
      <c r="AH9" s="288"/>
      <c r="AI9" s="363"/>
      <c r="AJ9" s="292"/>
      <c r="AK9" s="153"/>
      <c r="AL9" s="297"/>
      <c r="AM9" s="153"/>
      <c r="AN9" s="297"/>
      <c r="AO9" s="260"/>
      <c r="AP9" s="177"/>
      <c r="AQ9" s="92"/>
      <c r="AR9" s="92"/>
      <c r="AS9" s="92"/>
      <c r="AT9" s="92"/>
      <c r="AU9" s="92"/>
      <c r="AV9" s="92"/>
    </row>
    <row r="10" spans="1:48" ht="17.25">
      <c r="A10" s="352">
        <v>8</v>
      </c>
      <c r="B10" s="215"/>
      <c r="C10" s="216"/>
      <c r="D10" s="216"/>
      <c r="E10" s="236"/>
      <c r="F10" s="406"/>
      <c r="G10" s="237"/>
      <c r="H10" s="238"/>
      <c r="I10" s="238"/>
      <c r="J10" s="238"/>
      <c r="K10" s="238"/>
      <c r="L10" s="238"/>
      <c r="M10" s="239"/>
      <c r="N10" s="142"/>
      <c r="O10" s="332">
        <f t="shared" si="0"/>
      </c>
      <c r="P10" s="151"/>
      <c r="Q10" s="152"/>
      <c r="R10" s="278"/>
      <c r="S10" s="153"/>
      <c r="T10" s="278"/>
      <c r="U10" s="272"/>
      <c r="V10" s="267"/>
      <c r="W10" s="278"/>
      <c r="X10" s="153"/>
      <c r="Y10" s="278"/>
      <c r="Z10" s="153"/>
      <c r="AA10" s="283"/>
      <c r="AB10" s="79"/>
      <c r="AC10" s="142"/>
      <c r="AD10" s="338">
        <f t="shared" si="1"/>
      </c>
      <c r="AE10" s="175"/>
      <c r="AF10" s="322"/>
      <c r="AG10" s="141"/>
      <c r="AH10" s="288"/>
      <c r="AI10" s="363"/>
      <c r="AJ10" s="292"/>
      <c r="AK10" s="153"/>
      <c r="AL10" s="297"/>
      <c r="AM10" s="153"/>
      <c r="AN10" s="297"/>
      <c r="AO10" s="260"/>
      <c r="AP10" s="177"/>
      <c r="AQ10" s="92"/>
      <c r="AR10" s="92"/>
      <c r="AS10" s="92"/>
      <c r="AT10" s="92"/>
      <c r="AU10" s="92"/>
      <c r="AV10" s="92"/>
    </row>
    <row r="11" spans="1:48" ht="17.25">
      <c r="A11" s="352">
        <v>9</v>
      </c>
      <c r="B11" s="215"/>
      <c r="C11" s="216"/>
      <c r="D11" s="216"/>
      <c r="E11" s="236"/>
      <c r="F11" s="406"/>
      <c r="G11" s="237"/>
      <c r="H11" s="238"/>
      <c r="I11" s="238"/>
      <c r="J11" s="238"/>
      <c r="K11" s="238"/>
      <c r="L11" s="238"/>
      <c r="M11" s="239"/>
      <c r="N11" s="142"/>
      <c r="O11" s="332">
        <f t="shared" si="0"/>
      </c>
      <c r="P11" s="151"/>
      <c r="Q11" s="152"/>
      <c r="R11" s="278"/>
      <c r="S11" s="153"/>
      <c r="T11" s="278"/>
      <c r="U11" s="272"/>
      <c r="V11" s="267"/>
      <c r="W11" s="278"/>
      <c r="X11" s="153"/>
      <c r="Y11" s="278"/>
      <c r="Z11" s="153"/>
      <c r="AA11" s="283"/>
      <c r="AB11" s="79"/>
      <c r="AC11" s="142"/>
      <c r="AD11" s="338">
        <f t="shared" si="1"/>
      </c>
      <c r="AE11" s="175"/>
      <c r="AF11" s="322"/>
      <c r="AG11" s="141"/>
      <c r="AH11" s="288"/>
      <c r="AI11" s="363"/>
      <c r="AJ11" s="292"/>
      <c r="AK11" s="153"/>
      <c r="AL11" s="297"/>
      <c r="AM11" s="153"/>
      <c r="AN11" s="297"/>
      <c r="AO11" s="260"/>
      <c r="AP11" s="177"/>
      <c r="AQ11" s="92"/>
      <c r="AR11" s="92"/>
      <c r="AS11" s="92"/>
      <c r="AT11" s="92"/>
      <c r="AU11" s="92"/>
      <c r="AV11" s="92"/>
    </row>
    <row r="12" spans="1:48" ht="17.25">
      <c r="A12" s="352">
        <v>10</v>
      </c>
      <c r="B12" s="215"/>
      <c r="C12" s="216"/>
      <c r="D12" s="216"/>
      <c r="E12" s="240"/>
      <c r="F12" s="430"/>
      <c r="G12" s="242"/>
      <c r="H12" s="243"/>
      <c r="I12" s="243"/>
      <c r="J12" s="243"/>
      <c r="K12" s="238"/>
      <c r="L12" s="243"/>
      <c r="M12" s="244"/>
      <c r="N12" s="144"/>
      <c r="O12" s="333">
        <f t="shared" si="0"/>
      </c>
      <c r="P12" s="156"/>
      <c r="Q12" s="157"/>
      <c r="R12" s="279"/>
      <c r="S12" s="158"/>
      <c r="T12" s="279"/>
      <c r="U12" s="273"/>
      <c r="V12" s="268"/>
      <c r="W12" s="279"/>
      <c r="X12" s="158"/>
      <c r="Y12" s="279"/>
      <c r="Z12" s="158"/>
      <c r="AA12" s="284"/>
      <c r="AB12" s="79"/>
      <c r="AC12" s="144"/>
      <c r="AD12" s="339">
        <f t="shared" si="1"/>
      </c>
      <c r="AE12" s="178"/>
      <c r="AF12" s="323"/>
      <c r="AG12" s="143"/>
      <c r="AH12" s="289"/>
      <c r="AI12" s="364"/>
      <c r="AJ12" s="293"/>
      <c r="AK12" s="158"/>
      <c r="AL12" s="298"/>
      <c r="AM12" s="158"/>
      <c r="AN12" s="298"/>
      <c r="AO12" s="261"/>
      <c r="AP12" s="180"/>
      <c r="AQ12" s="92"/>
      <c r="AR12" s="92"/>
      <c r="AS12" s="92"/>
      <c r="AT12" s="92"/>
      <c r="AU12" s="92"/>
      <c r="AV12" s="92"/>
    </row>
    <row r="13" spans="1:48" ht="17.25">
      <c r="A13" s="352">
        <v>11</v>
      </c>
      <c r="B13" s="215"/>
      <c r="C13" s="216"/>
      <c r="D13" s="216"/>
      <c r="E13" s="245"/>
      <c r="F13" s="406"/>
      <c r="G13" s="246"/>
      <c r="H13" s="247"/>
      <c r="I13" s="247"/>
      <c r="J13" s="247"/>
      <c r="K13" s="247"/>
      <c r="L13" s="247"/>
      <c r="M13" s="248"/>
      <c r="N13" s="146"/>
      <c r="O13" s="334">
        <f t="shared" si="0"/>
      </c>
      <c r="P13" s="161"/>
      <c r="Q13" s="162"/>
      <c r="R13" s="280"/>
      <c r="S13" s="163"/>
      <c r="T13" s="280"/>
      <c r="U13" s="274"/>
      <c r="V13" s="269"/>
      <c r="W13" s="280"/>
      <c r="X13" s="163"/>
      <c r="Y13" s="280"/>
      <c r="Z13" s="163"/>
      <c r="AA13" s="285"/>
      <c r="AB13" s="79"/>
      <c r="AC13" s="146"/>
      <c r="AD13" s="340">
        <f t="shared" si="1"/>
      </c>
      <c r="AE13" s="181"/>
      <c r="AF13" s="324"/>
      <c r="AG13" s="145"/>
      <c r="AH13" s="290"/>
      <c r="AI13" s="365"/>
      <c r="AJ13" s="294"/>
      <c r="AK13" s="163"/>
      <c r="AL13" s="299"/>
      <c r="AM13" s="163"/>
      <c r="AN13" s="299"/>
      <c r="AO13" s="262"/>
      <c r="AP13" s="183"/>
      <c r="AQ13" s="92"/>
      <c r="AR13" s="92"/>
      <c r="AS13" s="92"/>
      <c r="AT13" s="92"/>
      <c r="AU13" s="92"/>
      <c r="AV13" s="92"/>
    </row>
    <row r="14" spans="1:48" ht="17.25">
      <c r="A14" s="352">
        <v>12</v>
      </c>
      <c r="B14" s="215"/>
      <c r="C14" s="216"/>
      <c r="D14" s="216"/>
      <c r="E14" s="236"/>
      <c r="F14" s="406" t="s">
        <v>145</v>
      </c>
      <c r="G14" s="237"/>
      <c r="H14" s="238"/>
      <c r="I14" s="238"/>
      <c r="J14" s="238"/>
      <c r="K14" s="238"/>
      <c r="L14" s="238"/>
      <c r="M14" s="239"/>
      <c r="N14" s="142"/>
      <c r="O14" s="332">
        <f t="shared" si="0"/>
      </c>
      <c r="P14" s="151"/>
      <c r="Q14" s="152"/>
      <c r="R14" s="278"/>
      <c r="S14" s="153"/>
      <c r="T14" s="278"/>
      <c r="U14" s="272"/>
      <c r="V14" s="267"/>
      <c r="W14" s="278"/>
      <c r="X14" s="153"/>
      <c r="Y14" s="278"/>
      <c r="Z14" s="153"/>
      <c r="AA14" s="283"/>
      <c r="AB14" s="79"/>
      <c r="AC14" s="142"/>
      <c r="AD14" s="338">
        <f t="shared" si="1"/>
      </c>
      <c r="AE14" s="175"/>
      <c r="AF14" s="322"/>
      <c r="AG14" s="141"/>
      <c r="AH14" s="288"/>
      <c r="AI14" s="363"/>
      <c r="AJ14" s="292"/>
      <c r="AK14" s="153"/>
      <c r="AL14" s="297"/>
      <c r="AM14" s="153"/>
      <c r="AN14" s="297"/>
      <c r="AO14" s="260"/>
      <c r="AP14" s="177"/>
      <c r="AQ14" s="92"/>
      <c r="AR14" s="92"/>
      <c r="AS14" s="92"/>
      <c r="AT14" s="92"/>
      <c r="AU14" s="92"/>
      <c r="AV14" s="92"/>
    </row>
    <row r="15" spans="1:48" ht="17.25">
      <c r="A15" s="352">
        <v>13</v>
      </c>
      <c r="B15" s="215"/>
      <c r="C15" s="216"/>
      <c r="D15" s="216"/>
      <c r="E15" s="236"/>
      <c r="F15" s="406"/>
      <c r="G15" s="237"/>
      <c r="H15" s="238"/>
      <c r="I15" s="238"/>
      <c r="J15" s="238"/>
      <c r="K15" s="238"/>
      <c r="L15" s="238"/>
      <c r="M15" s="239"/>
      <c r="N15" s="142"/>
      <c r="O15" s="332">
        <f t="shared" si="0"/>
      </c>
      <c r="P15" s="151"/>
      <c r="Q15" s="152"/>
      <c r="R15" s="278"/>
      <c r="S15" s="153"/>
      <c r="T15" s="278"/>
      <c r="U15" s="272"/>
      <c r="V15" s="267"/>
      <c r="W15" s="278"/>
      <c r="X15" s="153"/>
      <c r="Y15" s="278"/>
      <c r="Z15" s="153"/>
      <c r="AA15" s="283"/>
      <c r="AB15" s="79"/>
      <c r="AC15" s="142"/>
      <c r="AD15" s="338">
        <f t="shared" si="1"/>
      </c>
      <c r="AE15" s="175"/>
      <c r="AF15" s="322"/>
      <c r="AG15" s="141"/>
      <c r="AH15" s="288"/>
      <c r="AI15" s="363"/>
      <c r="AJ15" s="292"/>
      <c r="AK15" s="153"/>
      <c r="AL15" s="297"/>
      <c r="AM15" s="153"/>
      <c r="AN15" s="297"/>
      <c r="AO15" s="260"/>
      <c r="AP15" s="177"/>
      <c r="AQ15" s="92"/>
      <c r="AR15" s="92"/>
      <c r="AS15" s="92"/>
      <c r="AT15" s="92"/>
      <c r="AU15" s="92"/>
      <c r="AV15" s="92"/>
    </row>
    <row r="16" spans="1:48" ht="17.25">
      <c r="A16" s="352">
        <v>14</v>
      </c>
      <c r="B16" s="215"/>
      <c r="C16" s="216"/>
      <c r="D16" s="216"/>
      <c r="E16" s="236"/>
      <c r="F16" s="406"/>
      <c r="G16" s="237"/>
      <c r="H16" s="238"/>
      <c r="I16" s="238"/>
      <c r="J16" s="238"/>
      <c r="K16" s="238"/>
      <c r="L16" s="238"/>
      <c r="M16" s="239"/>
      <c r="N16" s="142"/>
      <c r="O16" s="332">
        <f t="shared" si="0"/>
      </c>
      <c r="P16" s="151"/>
      <c r="Q16" s="152"/>
      <c r="R16" s="278"/>
      <c r="S16" s="153"/>
      <c r="T16" s="278"/>
      <c r="U16" s="272"/>
      <c r="V16" s="267"/>
      <c r="W16" s="278"/>
      <c r="X16" s="153"/>
      <c r="Y16" s="278"/>
      <c r="Z16" s="153"/>
      <c r="AA16" s="283"/>
      <c r="AB16" s="79"/>
      <c r="AC16" s="142"/>
      <c r="AD16" s="338">
        <f t="shared" si="1"/>
      </c>
      <c r="AE16" s="175"/>
      <c r="AF16" s="322"/>
      <c r="AG16" s="141"/>
      <c r="AH16" s="288"/>
      <c r="AI16" s="363"/>
      <c r="AJ16" s="292"/>
      <c r="AK16" s="153"/>
      <c r="AL16" s="297"/>
      <c r="AM16" s="153"/>
      <c r="AN16" s="297"/>
      <c r="AO16" s="260"/>
      <c r="AP16" s="177"/>
      <c r="AQ16" s="92"/>
      <c r="AR16" s="92"/>
      <c r="AS16" s="92"/>
      <c r="AT16" s="92"/>
      <c r="AU16" s="92"/>
      <c r="AV16" s="92"/>
    </row>
    <row r="17" spans="1:48" ht="17.25">
      <c r="A17" s="352">
        <v>15</v>
      </c>
      <c r="B17" s="215"/>
      <c r="C17" s="216"/>
      <c r="D17" s="216"/>
      <c r="E17" s="240"/>
      <c r="F17" s="430"/>
      <c r="G17" s="242"/>
      <c r="H17" s="243"/>
      <c r="I17" s="243"/>
      <c r="J17" s="243"/>
      <c r="K17" s="238"/>
      <c r="L17" s="243"/>
      <c r="M17" s="244"/>
      <c r="N17" s="144"/>
      <c r="O17" s="333">
        <f t="shared" si="0"/>
      </c>
      <c r="P17" s="156"/>
      <c r="Q17" s="157"/>
      <c r="R17" s="279"/>
      <c r="S17" s="158"/>
      <c r="T17" s="279"/>
      <c r="U17" s="273"/>
      <c r="V17" s="268"/>
      <c r="W17" s="279"/>
      <c r="X17" s="158"/>
      <c r="Y17" s="279"/>
      <c r="Z17" s="158"/>
      <c r="AA17" s="284"/>
      <c r="AB17" s="79"/>
      <c r="AC17" s="144"/>
      <c r="AD17" s="339">
        <f t="shared" si="1"/>
      </c>
      <c r="AE17" s="178"/>
      <c r="AF17" s="323"/>
      <c r="AG17" s="143"/>
      <c r="AH17" s="289"/>
      <c r="AI17" s="364"/>
      <c r="AJ17" s="293"/>
      <c r="AK17" s="158"/>
      <c r="AL17" s="298"/>
      <c r="AM17" s="158"/>
      <c r="AN17" s="298"/>
      <c r="AO17" s="261"/>
      <c r="AP17" s="180"/>
      <c r="AQ17" s="92"/>
      <c r="AR17" s="92"/>
      <c r="AS17" s="92"/>
      <c r="AT17" s="92"/>
      <c r="AU17" s="92"/>
      <c r="AV17" s="92"/>
    </row>
    <row r="18" spans="1:48" ht="17.25">
      <c r="A18" s="352">
        <v>16</v>
      </c>
      <c r="B18" s="215"/>
      <c r="C18" s="216"/>
      <c r="D18" s="216"/>
      <c r="E18" s="245"/>
      <c r="F18" s="406"/>
      <c r="G18" s="246"/>
      <c r="H18" s="247"/>
      <c r="I18" s="247"/>
      <c r="J18" s="247"/>
      <c r="K18" s="247"/>
      <c r="L18" s="247"/>
      <c r="M18" s="248"/>
      <c r="N18" s="146"/>
      <c r="O18" s="334">
        <f t="shared" si="0"/>
      </c>
      <c r="P18" s="161"/>
      <c r="Q18" s="162"/>
      <c r="R18" s="280"/>
      <c r="S18" s="163"/>
      <c r="T18" s="280"/>
      <c r="U18" s="274"/>
      <c r="V18" s="269"/>
      <c r="W18" s="280"/>
      <c r="X18" s="163"/>
      <c r="Y18" s="280"/>
      <c r="Z18" s="163"/>
      <c r="AA18" s="285"/>
      <c r="AB18" s="79"/>
      <c r="AC18" s="146"/>
      <c r="AD18" s="340">
        <f t="shared" si="1"/>
      </c>
      <c r="AE18" s="181"/>
      <c r="AF18" s="324"/>
      <c r="AG18" s="145"/>
      <c r="AH18" s="290"/>
      <c r="AI18" s="365"/>
      <c r="AJ18" s="294"/>
      <c r="AK18" s="163"/>
      <c r="AL18" s="299"/>
      <c r="AM18" s="163"/>
      <c r="AN18" s="299"/>
      <c r="AO18" s="262"/>
      <c r="AP18" s="183"/>
      <c r="AQ18" s="92"/>
      <c r="AR18" s="92"/>
      <c r="AS18" s="92"/>
      <c r="AT18" s="92"/>
      <c r="AU18" s="92"/>
      <c r="AV18" s="92"/>
    </row>
    <row r="19" spans="1:48" ht="17.25">
      <c r="A19" s="352">
        <v>17</v>
      </c>
      <c r="B19" s="215"/>
      <c r="C19" s="216"/>
      <c r="D19" s="216"/>
      <c r="E19" s="236"/>
      <c r="F19" s="406"/>
      <c r="G19" s="237"/>
      <c r="H19" s="238"/>
      <c r="I19" s="238"/>
      <c r="J19" s="238"/>
      <c r="K19" s="238"/>
      <c r="L19" s="238"/>
      <c r="M19" s="239"/>
      <c r="N19" s="142"/>
      <c r="O19" s="332">
        <f t="shared" si="0"/>
      </c>
      <c r="P19" s="151"/>
      <c r="Q19" s="152"/>
      <c r="R19" s="278"/>
      <c r="S19" s="153"/>
      <c r="T19" s="278"/>
      <c r="U19" s="272"/>
      <c r="V19" s="267"/>
      <c r="W19" s="278"/>
      <c r="X19" s="153"/>
      <c r="Y19" s="278"/>
      <c r="Z19" s="153"/>
      <c r="AA19" s="283"/>
      <c r="AB19" s="79"/>
      <c r="AC19" s="142"/>
      <c r="AD19" s="338">
        <f t="shared" si="1"/>
      </c>
      <c r="AE19" s="175"/>
      <c r="AF19" s="322"/>
      <c r="AG19" s="141"/>
      <c r="AH19" s="288"/>
      <c r="AI19" s="363"/>
      <c r="AJ19" s="292"/>
      <c r="AK19" s="153"/>
      <c r="AL19" s="297"/>
      <c r="AM19" s="153"/>
      <c r="AN19" s="297"/>
      <c r="AO19" s="260"/>
      <c r="AP19" s="177"/>
      <c r="AQ19" s="92"/>
      <c r="AR19" s="92"/>
      <c r="AS19" s="92"/>
      <c r="AT19" s="92"/>
      <c r="AU19" s="92"/>
      <c r="AV19" s="92"/>
    </row>
    <row r="20" spans="1:48" ht="17.25">
      <c r="A20" s="352">
        <v>18</v>
      </c>
      <c r="B20" s="215"/>
      <c r="C20" s="216"/>
      <c r="D20" s="216"/>
      <c r="E20" s="236"/>
      <c r="F20" s="406"/>
      <c r="G20" s="237"/>
      <c r="H20" s="238"/>
      <c r="I20" s="238"/>
      <c r="J20" s="238"/>
      <c r="K20" s="238"/>
      <c r="L20" s="238"/>
      <c r="M20" s="239"/>
      <c r="N20" s="142"/>
      <c r="O20" s="332">
        <f t="shared" si="0"/>
      </c>
      <c r="P20" s="151"/>
      <c r="Q20" s="152"/>
      <c r="R20" s="278"/>
      <c r="S20" s="153"/>
      <c r="T20" s="278"/>
      <c r="U20" s="272"/>
      <c r="V20" s="267"/>
      <c r="W20" s="278"/>
      <c r="X20" s="153"/>
      <c r="Y20" s="278"/>
      <c r="Z20" s="153"/>
      <c r="AA20" s="283"/>
      <c r="AB20" s="79"/>
      <c r="AC20" s="142"/>
      <c r="AD20" s="338">
        <f t="shared" si="1"/>
      </c>
      <c r="AE20" s="175"/>
      <c r="AF20" s="322"/>
      <c r="AG20" s="141"/>
      <c r="AH20" s="288"/>
      <c r="AI20" s="363"/>
      <c r="AJ20" s="292"/>
      <c r="AK20" s="153"/>
      <c r="AL20" s="297"/>
      <c r="AM20" s="153"/>
      <c r="AN20" s="297"/>
      <c r="AO20" s="260"/>
      <c r="AP20" s="177"/>
      <c r="AQ20" s="92"/>
      <c r="AR20" s="92"/>
      <c r="AS20" s="92"/>
      <c r="AT20" s="92"/>
      <c r="AU20" s="92"/>
      <c r="AV20" s="92"/>
    </row>
    <row r="21" spans="1:48" ht="17.25">
      <c r="A21" s="352">
        <v>19</v>
      </c>
      <c r="B21" s="215"/>
      <c r="C21" s="216"/>
      <c r="D21" s="216"/>
      <c r="E21" s="236"/>
      <c r="F21" s="406"/>
      <c r="G21" s="237"/>
      <c r="H21" s="238"/>
      <c r="I21" s="238"/>
      <c r="J21" s="238"/>
      <c r="K21" s="238"/>
      <c r="L21" s="238"/>
      <c r="M21" s="239"/>
      <c r="N21" s="142"/>
      <c r="O21" s="332">
        <f t="shared" si="0"/>
      </c>
      <c r="P21" s="151"/>
      <c r="Q21" s="152"/>
      <c r="R21" s="278"/>
      <c r="S21" s="153"/>
      <c r="T21" s="278"/>
      <c r="U21" s="272"/>
      <c r="V21" s="267"/>
      <c r="W21" s="278"/>
      <c r="X21" s="153"/>
      <c r="Y21" s="278"/>
      <c r="Z21" s="153"/>
      <c r="AA21" s="283"/>
      <c r="AB21" s="79"/>
      <c r="AC21" s="142"/>
      <c r="AD21" s="338">
        <f t="shared" si="1"/>
      </c>
      <c r="AE21" s="175"/>
      <c r="AF21" s="322"/>
      <c r="AG21" s="141"/>
      <c r="AH21" s="288"/>
      <c r="AI21" s="363"/>
      <c r="AJ21" s="292"/>
      <c r="AK21" s="153"/>
      <c r="AL21" s="297"/>
      <c r="AM21" s="153"/>
      <c r="AN21" s="297"/>
      <c r="AO21" s="260"/>
      <c r="AP21" s="177"/>
      <c r="AQ21" s="92"/>
      <c r="AR21" s="92"/>
      <c r="AS21" s="92"/>
      <c r="AT21" s="92"/>
      <c r="AU21" s="92"/>
      <c r="AV21" s="92"/>
    </row>
    <row r="22" spans="1:48" ht="17.25">
      <c r="A22" s="352">
        <v>20</v>
      </c>
      <c r="B22" s="215"/>
      <c r="C22" s="216"/>
      <c r="D22" s="216"/>
      <c r="E22" s="240"/>
      <c r="F22" s="430"/>
      <c r="G22" s="242"/>
      <c r="H22" s="243"/>
      <c r="I22" s="243"/>
      <c r="J22" s="243"/>
      <c r="K22" s="238"/>
      <c r="L22" s="243"/>
      <c r="M22" s="244"/>
      <c r="N22" s="144"/>
      <c r="O22" s="333">
        <f t="shared" si="0"/>
      </c>
      <c r="P22" s="156"/>
      <c r="Q22" s="157"/>
      <c r="R22" s="279"/>
      <c r="S22" s="158"/>
      <c r="T22" s="279"/>
      <c r="U22" s="273"/>
      <c r="V22" s="268"/>
      <c r="W22" s="279"/>
      <c r="X22" s="158"/>
      <c r="Y22" s="279"/>
      <c r="Z22" s="158"/>
      <c r="AA22" s="284"/>
      <c r="AB22" s="79"/>
      <c r="AC22" s="144"/>
      <c r="AD22" s="339">
        <f t="shared" si="1"/>
      </c>
      <c r="AE22" s="178"/>
      <c r="AF22" s="323"/>
      <c r="AG22" s="143"/>
      <c r="AH22" s="289"/>
      <c r="AI22" s="364"/>
      <c r="AJ22" s="293"/>
      <c r="AK22" s="158"/>
      <c r="AL22" s="298"/>
      <c r="AM22" s="158"/>
      <c r="AN22" s="298"/>
      <c r="AO22" s="261"/>
      <c r="AP22" s="180"/>
      <c r="AQ22" s="92"/>
      <c r="AR22" s="92"/>
      <c r="AS22" s="92"/>
      <c r="AT22" s="92"/>
      <c r="AU22" s="92"/>
      <c r="AV22" s="92"/>
    </row>
    <row r="23" spans="1:48" ht="17.25">
      <c r="A23" s="352">
        <v>21</v>
      </c>
      <c r="B23" s="215"/>
      <c r="C23" s="216"/>
      <c r="D23" s="216"/>
      <c r="E23" s="245"/>
      <c r="F23" s="406"/>
      <c r="G23" s="246"/>
      <c r="H23" s="247"/>
      <c r="I23" s="247"/>
      <c r="J23" s="247"/>
      <c r="K23" s="247"/>
      <c r="L23" s="247"/>
      <c r="M23" s="248"/>
      <c r="N23" s="146"/>
      <c r="O23" s="334">
        <f t="shared" si="0"/>
      </c>
      <c r="P23" s="161"/>
      <c r="Q23" s="162"/>
      <c r="R23" s="280"/>
      <c r="S23" s="163"/>
      <c r="T23" s="280"/>
      <c r="U23" s="274"/>
      <c r="V23" s="269"/>
      <c r="W23" s="280"/>
      <c r="X23" s="163"/>
      <c r="Y23" s="280"/>
      <c r="Z23" s="163"/>
      <c r="AA23" s="285"/>
      <c r="AB23" s="79"/>
      <c r="AC23" s="146"/>
      <c r="AD23" s="340">
        <f t="shared" si="1"/>
      </c>
      <c r="AE23" s="181"/>
      <c r="AF23" s="324"/>
      <c r="AG23" s="145"/>
      <c r="AH23" s="290"/>
      <c r="AI23" s="365"/>
      <c r="AJ23" s="294"/>
      <c r="AK23" s="163"/>
      <c r="AL23" s="299"/>
      <c r="AM23" s="163"/>
      <c r="AN23" s="299"/>
      <c r="AO23" s="262"/>
      <c r="AP23" s="183"/>
      <c r="AQ23" s="92"/>
      <c r="AR23" s="92"/>
      <c r="AS23" s="92"/>
      <c r="AT23" s="92"/>
      <c r="AU23" s="92"/>
      <c r="AV23" s="92"/>
    </row>
    <row r="24" spans="1:48" ht="17.25">
      <c r="A24" s="352">
        <v>22</v>
      </c>
      <c r="B24" s="215"/>
      <c r="C24" s="216"/>
      <c r="D24" s="216"/>
      <c r="E24" s="236"/>
      <c r="F24" s="406"/>
      <c r="G24" s="237"/>
      <c r="H24" s="238"/>
      <c r="I24" s="238"/>
      <c r="J24" s="238"/>
      <c r="K24" s="238"/>
      <c r="L24" s="238"/>
      <c r="M24" s="239"/>
      <c r="N24" s="142"/>
      <c r="O24" s="332">
        <f t="shared" si="0"/>
      </c>
      <c r="P24" s="151"/>
      <c r="Q24" s="152"/>
      <c r="R24" s="278"/>
      <c r="S24" s="153"/>
      <c r="T24" s="278"/>
      <c r="U24" s="272"/>
      <c r="V24" s="267"/>
      <c r="W24" s="278"/>
      <c r="X24" s="153"/>
      <c r="Y24" s="278"/>
      <c r="Z24" s="153"/>
      <c r="AA24" s="283"/>
      <c r="AB24" s="79"/>
      <c r="AC24" s="142"/>
      <c r="AD24" s="338">
        <f t="shared" si="1"/>
      </c>
      <c r="AE24" s="175"/>
      <c r="AF24" s="322"/>
      <c r="AG24" s="141"/>
      <c r="AH24" s="288"/>
      <c r="AI24" s="363"/>
      <c r="AJ24" s="292"/>
      <c r="AK24" s="153"/>
      <c r="AL24" s="297"/>
      <c r="AM24" s="153"/>
      <c r="AN24" s="297"/>
      <c r="AO24" s="260"/>
      <c r="AP24" s="177"/>
      <c r="AQ24" s="92"/>
      <c r="AR24" s="92"/>
      <c r="AS24" s="92"/>
      <c r="AT24" s="92"/>
      <c r="AU24" s="92"/>
      <c r="AV24" s="92"/>
    </row>
    <row r="25" spans="1:48" ht="17.25">
      <c r="A25" s="352">
        <v>23</v>
      </c>
      <c r="B25" s="215"/>
      <c r="C25" s="216"/>
      <c r="D25" s="216"/>
      <c r="E25" s="236"/>
      <c r="F25" s="406"/>
      <c r="G25" s="237"/>
      <c r="H25" s="238"/>
      <c r="I25" s="238"/>
      <c r="J25" s="238"/>
      <c r="K25" s="238"/>
      <c r="L25" s="238"/>
      <c r="M25" s="239"/>
      <c r="N25" s="142"/>
      <c r="O25" s="332">
        <f t="shared" si="0"/>
      </c>
      <c r="P25" s="151"/>
      <c r="Q25" s="152"/>
      <c r="R25" s="278"/>
      <c r="S25" s="153"/>
      <c r="T25" s="278"/>
      <c r="U25" s="272"/>
      <c r="V25" s="267"/>
      <c r="W25" s="278"/>
      <c r="X25" s="153"/>
      <c r="Y25" s="278"/>
      <c r="Z25" s="153"/>
      <c r="AA25" s="283"/>
      <c r="AB25" s="79"/>
      <c r="AC25" s="142"/>
      <c r="AD25" s="338">
        <f t="shared" si="1"/>
      </c>
      <c r="AE25" s="175"/>
      <c r="AF25" s="322"/>
      <c r="AG25" s="141"/>
      <c r="AH25" s="288"/>
      <c r="AI25" s="363"/>
      <c r="AJ25" s="292"/>
      <c r="AK25" s="153"/>
      <c r="AL25" s="297"/>
      <c r="AM25" s="153"/>
      <c r="AN25" s="297"/>
      <c r="AO25" s="260"/>
      <c r="AP25" s="177"/>
      <c r="AQ25" s="92"/>
      <c r="AR25" s="92"/>
      <c r="AS25" s="92"/>
      <c r="AT25" s="92"/>
      <c r="AU25" s="92"/>
      <c r="AV25" s="92"/>
    </row>
    <row r="26" spans="1:48" ht="17.25">
      <c r="A26" s="352">
        <v>24</v>
      </c>
      <c r="B26" s="215"/>
      <c r="C26" s="216"/>
      <c r="D26" s="216"/>
      <c r="E26" s="236"/>
      <c r="F26" s="406"/>
      <c r="G26" s="237"/>
      <c r="H26" s="238"/>
      <c r="I26" s="238"/>
      <c r="J26" s="238"/>
      <c r="K26" s="238"/>
      <c r="L26" s="238"/>
      <c r="M26" s="239"/>
      <c r="N26" s="142"/>
      <c r="O26" s="332">
        <f t="shared" si="0"/>
      </c>
      <c r="P26" s="151"/>
      <c r="Q26" s="152"/>
      <c r="R26" s="278"/>
      <c r="S26" s="153"/>
      <c r="T26" s="278"/>
      <c r="U26" s="272"/>
      <c r="V26" s="267"/>
      <c r="W26" s="278"/>
      <c r="X26" s="153"/>
      <c r="Y26" s="278"/>
      <c r="Z26" s="153"/>
      <c r="AA26" s="283"/>
      <c r="AB26" s="79"/>
      <c r="AC26" s="142"/>
      <c r="AD26" s="338">
        <f t="shared" si="1"/>
      </c>
      <c r="AE26" s="175"/>
      <c r="AF26" s="322"/>
      <c r="AG26" s="141"/>
      <c r="AH26" s="288"/>
      <c r="AI26" s="363"/>
      <c r="AJ26" s="292"/>
      <c r="AK26" s="153"/>
      <c r="AL26" s="297"/>
      <c r="AM26" s="153"/>
      <c r="AN26" s="297"/>
      <c r="AO26" s="260"/>
      <c r="AP26" s="177"/>
      <c r="AQ26" s="92"/>
      <c r="AR26" s="92"/>
      <c r="AS26" s="92"/>
      <c r="AT26" s="92"/>
      <c r="AU26" s="92"/>
      <c r="AV26" s="92"/>
    </row>
    <row r="27" spans="1:48" ht="17.25">
      <c r="A27" s="352">
        <v>25</v>
      </c>
      <c r="B27" s="215"/>
      <c r="C27" s="216"/>
      <c r="D27" s="216"/>
      <c r="E27" s="240"/>
      <c r="F27" s="430"/>
      <c r="G27" s="242"/>
      <c r="H27" s="243"/>
      <c r="I27" s="243"/>
      <c r="J27" s="243"/>
      <c r="K27" s="238"/>
      <c r="L27" s="243"/>
      <c r="M27" s="244"/>
      <c r="N27" s="144"/>
      <c r="O27" s="333">
        <f t="shared" si="0"/>
      </c>
      <c r="P27" s="156"/>
      <c r="Q27" s="157"/>
      <c r="R27" s="279"/>
      <c r="S27" s="158"/>
      <c r="T27" s="279"/>
      <c r="U27" s="273"/>
      <c r="V27" s="268"/>
      <c r="W27" s="279"/>
      <c r="X27" s="158"/>
      <c r="Y27" s="279"/>
      <c r="Z27" s="158"/>
      <c r="AA27" s="284"/>
      <c r="AB27" s="79"/>
      <c r="AC27" s="144"/>
      <c r="AD27" s="339">
        <f t="shared" si="1"/>
      </c>
      <c r="AE27" s="178"/>
      <c r="AF27" s="323"/>
      <c r="AG27" s="143"/>
      <c r="AH27" s="289"/>
      <c r="AI27" s="364"/>
      <c r="AJ27" s="293"/>
      <c r="AK27" s="158"/>
      <c r="AL27" s="298"/>
      <c r="AM27" s="158"/>
      <c r="AN27" s="298"/>
      <c r="AO27" s="261"/>
      <c r="AP27" s="180"/>
      <c r="AQ27" s="92"/>
      <c r="AR27" s="92"/>
      <c r="AS27" s="92"/>
      <c r="AT27" s="92"/>
      <c r="AU27" s="92"/>
      <c r="AV27" s="92"/>
    </row>
    <row r="28" spans="1:48" ht="17.25">
      <c r="A28" s="352">
        <v>26</v>
      </c>
      <c r="B28" s="215"/>
      <c r="C28" s="216"/>
      <c r="D28" s="216"/>
      <c r="E28" s="245"/>
      <c r="F28" s="406"/>
      <c r="G28" s="246"/>
      <c r="H28" s="247"/>
      <c r="I28" s="247"/>
      <c r="J28" s="247"/>
      <c r="K28" s="247"/>
      <c r="L28" s="247"/>
      <c r="M28" s="248"/>
      <c r="N28" s="146"/>
      <c r="O28" s="334">
        <f t="shared" si="0"/>
      </c>
      <c r="P28" s="161"/>
      <c r="Q28" s="162"/>
      <c r="R28" s="280"/>
      <c r="S28" s="163"/>
      <c r="T28" s="280"/>
      <c r="U28" s="274"/>
      <c r="V28" s="269"/>
      <c r="W28" s="280"/>
      <c r="X28" s="163"/>
      <c r="Y28" s="280"/>
      <c r="Z28" s="163"/>
      <c r="AA28" s="285"/>
      <c r="AB28" s="79"/>
      <c r="AC28" s="146"/>
      <c r="AD28" s="340">
        <f t="shared" si="1"/>
      </c>
      <c r="AE28" s="181"/>
      <c r="AF28" s="324"/>
      <c r="AG28" s="145"/>
      <c r="AH28" s="290"/>
      <c r="AI28" s="365"/>
      <c r="AJ28" s="294"/>
      <c r="AK28" s="163"/>
      <c r="AL28" s="299"/>
      <c r="AM28" s="163"/>
      <c r="AN28" s="299"/>
      <c r="AO28" s="262"/>
      <c r="AP28" s="183"/>
      <c r="AQ28" s="92"/>
      <c r="AR28" s="92"/>
      <c r="AS28" s="92"/>
      <c r="AT28" s="92"/>
      <c r="AU28" s="92"/>
      <c r="AV28" s="92"/>
    </row>
    <row r="29" spans="1:48" ht="17.25">
      <c r="A29" s="352">
        <v>27</v>
      </c>
      <c r="B29" s="215"/>
      <c r="C29" s="216"/>
      <c r="D29" s="216"/>
      <c r="E29" s="236"/>
      <c r="F29" s="406"/>
      <c r="G29" s="237"/>
      <c r="H29" s="238"/>
      <c r="I29" s="238"/>
      <c r="J29" s="238"/>
      <c r="K29" s="238"/>
      <c r="L29" s="238"/>
      <c r="M29" s="239"/>
      <c r="N29" s="142"/>
      <c r="O29" s="332">
        <f t="shared" si="0"/>
      </c>
      <c r="P29" s="151"/>
      <c r="Q29" s="152"/>
      <c r="R29" s="278"/>
      <c r="S29" s="153"/>
      <c r="T29" s="278"/>
      <c r="U29" s="272"/>
      <c r="V29" s="267"/>
      <c r="W29" s="278"/>
      <c r="X29" s="153"/>
      <c r="Y29" s="278"/>
      <c r="Z29" s="153"/>
      <c r="AA29" s="283"/>
      <c r="AB29" s="79"/>
      <c r="AC29" s="142"/>
      <c r="AD29" s="338">
        <f t="shared" si="1"/>
      </c>
      <c r="AE29" s="175"/>
      <c r="AF29" s="322"/>
      <c r="AG29" s="141"/>
      <c r="AH29" s="288"/>
      <c r="AI29" s="363"/>
      <c r="AJ29" s="292"/>
      <c r="AK29" s="153"/>
      <c r="AL29" s="297"/>
      <c r="AM29" s="153"/>
      <c r="AN29" s="297"/>
      <c r="AO29" s="260"/>
      <c r="AP29" s="177"/>
      <c r="AQ29" s="92"/>
      <c r="AR29" s="92"/>
      <c r="AS29" s="92"/>
      <c r="AT29" s="92"/>
      <c r="AU29" s="92"/>
      <c r="AV29" s="92"/>
    </row>
    <row r="30" spans="1:48" ht="17.25">
      <c r="A30" s="352">
        <v>28</v>
      </c>
      <c r="B30" s="215"/>
      <c r="C30" s="216"/>
      <c r="D30" s="216"/>
      <c r="E30" s="236"/>
      <c r="F30" s="406"/>
      <c r="G30" s="237"/>
      <c r="H30" s="238"/>
      <c r="I30" s="238"/>
      <c r="J30" s="238"/>
      <c r="K30" s="238"/>
      <c r="L30" s="238"/>
      <c r="M30" s="239"/>
      <c r="N30" s="142"/>
      <c r="O30" s="332">
        <f t="shared" si="0"/>
      </c>
      <c r="P30" s="151"/>
      <c r="Q30" s="152"/>
      <c r="R30" s="278"/>
      <c r="S30" s="153"/>
      <c r="T30" s="278"/>
      <c r="U30" s="272"/>
      <c r="V30" s="267"/>
      <c r="W30" s="278"/>
      <c r="X30" s="153"/>
      <c r="Y30" s="278"/>
      <c r="Z30" s="153"/>
      <c r="AA30" s="283"/>
      <c r="AB30" s="79"/>
      <c r="AC30" s="142"/>
      <c r="AD30" s="338">
        <f t="shared" si="1"/>
      </c>
      <c r="AE30" s="175"/>
      <c r="AF30" s="322"/>
      <c r="AG30" s="141"/>
      <c r="AH30" s="288"/>
      <c r="AI30" s="363"/>
      <c r="AJ30" s="292"/>
      <c r="AK30" s="153"/>
      <c r="AL30" s="297"/>
      <c r="AM30" s="153"/>
      <c r="AN30" s="297"/>
      <c r="AO30" s="260"/>
      <c r="AP30" s="177"/>
      <c r="AQ30" s="92"/>
      <c r="AR30" s="92"/>
      <c r="AS30" s="92"/>
      <c r="AT30" s="92"/>
      <c r="AU30" s="92"/>
      <c r="AV30" s="92"/>
    </row>
    <row r="31" spans="1:48" ht="17.25">
      <c r="A31" s="352">
        <v>29</v>
      </c>
      <c r="B31" s="215"/>
      <c r="C31" s="216"/>
      <c r="D31" s="216"/>
      <c r="E31" s="236"/>
      <c r="F31" s="406"/>
      <c r="G31" s="237"/>
      <c r="H31" s="238"/>
      <c r="I31" s="238"/>
      <c r="J31" s="238"/>
      <c r="K31" s="238"/>
      <c r="L31" s="238"/>
      <c r="M31" s="239"/>
      <c r="N31" s="142"/>
      <c r="O31" s="332">
        <f t="shared" si="0"/>
      </c>
      <c r="P31" s="151"/>
      <c r="Q31" s="152"/>
      <c r="R31" s="278"/>
      <c r="S31" s="153"/>
      <c r="T31" s="278"/>
      <c r="U31" s="272"/>
      <c r="V31" s="267"/>
      <c r="W31" s="278"/>
      <c r="X31" s="153"/>
      <c r="Y31" s="278"/>
      <c r="Z31" s="153"/>
      <c r="AA31" s="283"/>
      <c r="AB31" s="79"/>
      <c r="AC31" s="142"/>
      <c r="AD31" s="338">
        <f t="shared" si="1"/>
      </c>
      <c r="AE31" s="175"/>
      <c r="AF31" s="322"/>
      <c r="AG31" s="141"/>
      <c r="AH31" s="288"/>
      <c r="AI31" s="363"/>
      <c r="AJ31" s="292"/>
      <c r="AK31" s="153"/>
      <c r="AL31" s="297"/>
      <c r="AM31" s="153"/>
      <c r="AN31" s="297"/>
      <c r="AO31" s="260"/>
      <c r="AP31" s="177"/>
      <c r="AQ31" s="92"/>
      <c r="AR31" s="92"/>
      <c r="AS31" s="92"/>
      <c r="AT31" s="92"/>
      <c r="AU31" s="92"/>
      <c r="AV31" s="92"/>
    </row>
    <row r="32" spans="1:48" ht="17.25">
      <c r="A32" s="352">
        <v>30</v>
      </c>
      <c r="B32" s="215"/>
      <c r="C32" s="216"/>
      <c r="D32" s="216"/>
      <c r="E32" s="240"/>
      <c r="F32" s="430"/>
      <c r="G32" s="242"/>
      <c r="H32" s="243"/>
      <c r="I32" s="243"/>
      <c r="J32" s="243"/>
      <c r="K32" s="238"/>
      <c r="L32" s="243"/>
      <c r="M32" s="244"/>
      <c r="N32" s="144"/>
      <c r="O32" s="333">
        <f t="shared" si="0"/>
      </c>
      <c r="P32" s="156"/>
      <c r="Q32" s="157"/>
      <c r="R32" s="279"/>
      <c r="S32" s="158"/>
      <c r="T32" s="279"/>
      <c r="U32" s="273"/>
      <c r="V32" s="268"/>
      <c r="W32" s="279"/>
      <c r="X32" s="158"/>
      <c r="Y32" s="279"/>
      <c r="Z32" s="158"/>
      <c r="AA32" s="284"/>
      <c r="AB32" s="79"/>
      <c r="AC32" s="144"/>
      <c r="AD32" s="339">
        <f t="shared" si="1"/>
      </c>
      <c r="AE32" s="178"/>
      <c r="AF32" s="323"/>
      <c r="AG32" s="143"/>
      <c r="AH32" s="289"/>
      <c r="AI32" s="364"/>
      <c r="AJ32" s="293"/>
      <c r="AK32" s="158"/>
      <c r="AL32" s="298"/>
      <c r="AM32" s="158"/>
      <c r="AN32" s="298"/>
      <c r="AO32" s="261"/>
      <c r="AP32" s="180"/>
      <c r="AQ32" s="92"/>
      <c r="AR32" s="92"/>
      <c r="AS32" s="92"/>
      <c r="AT32" s="92"/>
      <c r="AU32" s="92"/>
      <c r="AV32" s="92"/>
    </row>
    <row r="33" spans="1:48" ht="17.25">
      <c r="A33" s="352">
        <v>31</v>
      </c>
      <c r="B33" s="215"/>
      <c r="C33" s="216"/>
      <c r="D33" s="216"/>
      <c r="E33" s="245"/>
      <c r="F33" s="406"/>
      <c r="G33" s="246"/>
      <c r="H33" s="247"/>
      <c r="I33" s="247"/>
      <c r="J33" s="247"/>
      <c r="K33" s="247"/>
      <c r="L33" s="247"/>
      <c r="M33" s="248"/>
      <c r="N33" s="146"/>
      <c r="O33" s="334">
        <f t="shared" si="0"/>
      </c>
      <c r="P33" s="161"/>
      <c r="Q33" s="162"/>
      <c r="R33" s="280"/>
      <c r="S33" s="163"/>
      <c r="T33" s="280"/>
      <c r="U33" s="274"/>
      <c r="V33" s="269"/>
      <c r="W33" s="280"/>
      <c r="X33" s="163"/>
      <c r="Y33" s="280"/>
      <c r="Z33" s="163"/>
      <c r="AA33" s="285"/>
      <c r="AB33" s="79"/>
      <c r="AC33" s="146"/>
      <c r="AD33" s="340">
        <f t="shared" si="1"/>
      </c>
      <c r="AE33" s="181"/>
      <c r="AF33" s="324"/>
      <c r="AG33" s="145"/>
      <c r="AH33" s="290"/>
      <c r="AI33" s="365"/>
      <c r="AJ33" s="294"/>
      <c r="AK33" s="163"/>
      <c r="AL33" s="299"/>
      <c r="AM33" s="163"/>
      <c r="AN33" s="299"/>
      <c r="AO33" s="262"/>
      <c r="AP33" s="183"/>
      <c r="AQ33" s="92"/>
      <c r="AR33" s="92"/>
      <c r="AS33" s="92"/>
      <c r="AT33" s="92"/>
      <c r="AU33" s="92"/>
      <c r="AV33" s="92"/>
    </row>
    <row r="34" spans="1:48" ht="17.25">
      <c r="A34" s="352">
        <v>32</v>
      </c>
      <c r="B34" s="215"/>
      <c r="C34" s="216"/>
      <c r="D34" s="216"/>
      <c r="E34" s="236"/>
      <c r="F34" s="406"/>
      <c r="G34" s="237"/>
      <c r="H34" s="238"/>
      <c r="I34" s="238"/>
      <c r="J34" s="238"/>
      <c r="K34" s="238"/>
      <c r="L34" s="238"/>
      <c r="M34" s="239"/>
      <c r="N34" s="142"/>
      <c r="O34" s="332">
        <f t="shared" si="0"/>
      </c>
      <c r="P34" s="151"/>
      <c r="Q34" s="152"/>
      <c r="R34" s="278"/>
      <c r="S34" s="153"/>
      <c r="T34" s="278"/>
      <c r="U34" s="272"/>
      <c r="V34" s="267"/>
      <c r="W34" s="278"/>
      <c r="X34" s="153"/>
      <c r="Y34" s="278"/>
      <c r="Z34" s="153"/>
      <c r="AA34" s="283"/>
      <c r="AB34" s="79"/>
      <c r="AC34" s="142"/>
      <c r="AD34" s="338">
        <f t="shared" si="1"/>
      </c>
      <c r="AE34" s="175"/>
      <c r="AF34" s="322"/>
      <c r="AG34" s="141"/>
      <c r="AH34" s="288"/>
      <c r="AI34" s="363"/>
      <c r="AJ34" s="292"/>
      <c r="AK34" s="153"/>
      <c r="AL34" s="297"/>
      <c r="AM34" s="153"/>
      <c r="AN34" s="297"/>
      <c r="AO34" s="260"/>
      <c r="AP34" s="177"/>
      <c r="AQ34" s="92"/>
      <c r="AR34" s="92"/>
      <c r="AS34" s="92"/>
      <c r="AT34" s="92"/>
      <c r="AU34" s="92"/>
      <c r="AV34" s="92"/>
    </row>
    <row r="35" spans="1:48" ht="17.25">
      <c r="A35" s="352">
        <v>33</v>
      </c>
      <c r="B35" s="215"/>
      <c r="C35" s="216"/>
      <c r="D35" s="216"/>
      <c r="E35" s="236"/>
      <c r="F35" s="406"/>
      <c r="G35" s="237"/>
      <c r="H35" s="238"/>
      <c r="I35" s="238"/>
      <c r="J35" s="238"/>
      <c r="K35" s="238"/>
      <c r="L35" s="238"/>
      <c r="M35" s="239"/>
      <c r="N35" s="142"/>
      <c r="O35" s="332">
        <f t="shared" si="0"/>
      </c>
      <c r="P35" s="151"/>
      <c r="Q35" s="152"/>
      <c r="R35" s="278"/>
      <c r="S35" s="153"/>
      <c r="T35" s="278"/>
      <c r="U35" s="272"/>
      <c r="V35" s="267"/>
      <c r="W35" s="278"/>
      <c r="X35" s="153"/>
      <c r="Y35" s="278"/>
      <c r="Z35" s="153"/>
      <c r="AA35" s="283"/>
      <c r="AB35" s="79"/>
      <c r="AC35" s="142"/>
      <c r="AD35" s="338">
        <f t="shared" si="1"/>
      </c>
      <c r="AE35" s="175"/>
      <c r="AF35" s="322"/>
      <c r="AG35" s="141"/>
      <c r="AH35" s="288"/>
      <c r="AI35" s="363"/>
      <c r="AJ35" s="292"/>
      <c r="AK35" s="153"/>
      <c r="AL35" s="297"/>
      <c r="AM35" s="153"/>
      <c r="AN35" s="297"/>
      <c r="AO35" s="260"/>
      <c r="AP35" s="177"/>
      <c r="AQ35" s="92"/>
      <c r="AR35" s="92"/>
      <c r="AS35" s="92"/>
      <c r="AT35" s="92"/>
      <c r="AU35" s="92"/>
      <c r="AV35" s="92"/>
    </row>
    <row r="36" spans="1:48" ht="17.25">
      <c r="A36" s="352">
        <v>34</v>
      </c>
      <c r="B36" s="215"/>
      <c r="C36" s="216"/>
      <c r="D36" s="216"/>
      <c r="E36" s="236"/>
      <c r="F36" s="406"/>
      <c r="G36" s="237"/>
      <c r="H36" s="238"/>
      <c r="I36" s="238"/>
      <c r="J36" s="238"/>
      <c r="K36" s="238"/>
      <c r="L36" s="238"/>
      <c r="M36" s="239"/>
      <c r="N36" s="142"/>
      <c r="O36" s="332">
        <f t="shared" si="0"/>
      </c>
      <c r="P36" s="151"/>
      <c r="Q36" s="152"/>
      <c r="R36" s="278"/>
      <c r="S36" s="153"/>
      <c r="T36" s="278"/>
      <c r="U36" s="272"/>
      <c r="V36" s="267"/>
      <c r="W36" s="278"/>
      <c r="X36" s="153"/>
      <c r="Y36" s="278"/>
      <c r="Z36" s="153"/>
      <c r="AA36" s="283"/>
      <c r="AB36" s="79"/>
      <c r="AC36" s="142"/>
      <c r="AD36" s="338">
        <f t="shared" si="1"/>
      </c>
      <c r="AE36" s="175"/>
      <c r="AF36" s="322"/>
      <c r="AG36" s="141"/>
      <c r="AH36" s="288"/>
      <c r="AI36" s="363"/>
      <c r="AJ36" s="292"/>
      <c r="AK36" s="153"/>
      <c r="AL36" s="297"/>
      <c r="AM36" s="153"/>
      <c r="AN36" s="297"/>
      <c r="AO36" s="260"/>
      <c r="AP36" s="177"/>
      <c r="AQ36" s="92"/>
      <c r="AR36" s="92"/>
      <c r="AS36" s="92"/>
      <c r="AT36" s="92"/>
      <c r="AU36" s="92"/>
      <c r="AV36" s="92"/>
    </row>
    <row r="37" spans="1:48" ht="17.25">
      <c r="A37" s="352">
        <v>35</v>
      </c>
      <c r="B37" s="215"/>
      <c r="C37" s="216"/>
      <c r="D37" s="216"/>
      <c r="E37" s="240"/>
      <c r="F37" s="430"/>
      <c r="G37" s="242"/>
      <c r="H37" s="243"/>
      <c r="I37" s="243"/>
      <c r="J37" s="243"/>
      <c r="K37" s="238"/>
      <c r="L37" s="243"/>
      <c r="M37" s="244"/>
      <c r="N37" s="144"/>
      <c r="O37" s="333">
        <f t="shared" si="0"/>
      </c>
      <c r="P37" s="156"/>
      <c r="Q37" s="157"/>
      <c r="R37" s="279"/>
      <c r="S37" s="158"/>
      <c r="T37" s="279"/>
      <c r="U37" s="273"/>
      <c r="V37" s="268"/>
      <c r="W37" s="279"/>
      <c r="X37" s="158"/>
      <c r="Y37" s="279"/>
      <c r="Z37" s="158"/>
      <c r="AA37" s="284"/>
      <c r="AB37" s="79"/>
      <c r="AC37" s="144"/>
      <c r="AD37" s="339">
        <f t="shared" si="1"/>
      </c>
      <c r="AE37" s="178"/>
      <c r="AF37" s="323"/>
      <c r="AG37" s="143"/>
      <c r="AH37" s="289"/>
      <c r="AI37" s="364"/>
      <c r="AJ37" s="293"/>
      <c r="AK37" s="158"/>
      <c r="AL37" s="298"/>
      <c r="AM37" s="158"/>
      <c r="AN37" s="298"/>
      <c r="AO37" s="261"/>
      <c r="AP37" s="180"/>
      <c r="AQ37" s="92"/>
      <c r="AR37" s="92"/>
      <c r="AS37" s="92"/>
      <c r="AT37" s="92"/>
      <c r="AU37" s="92"/>
      <c r="AV37" s="92"/>
    </row>
    <row r="38" spans="1:48" ht="17.25">
      <c r="A38" s="352">
        <v>36</v>
      </c>
      <c r="B38" s="215"/>
      <c r="C38" s="216"/>
      <c r="D38" s="216"/>
      <c r="E38" s="245"/>
      <c r="F38" s="406"/>
      <c r="G38" s="246"/>
      <c r="H38" s="247"/>
      <c r="I38" s="247"/>
      <c r="J38" s="247"/>
      <c r="K38" s="247"/>
      <c r="L38" s="247"/>
      <c r="M38" s="248"/>
      <c r="N38" s="146"/>
      <c r="O38" s="334">
        <f t="shared" si="0"/>
      </c>
      <c r="P38" s="161"/>
      <c r="Q38" s="162"/>
      <c r="R38" s="280"/>
      <c r="S38" s="163"/>
      <c r="T38" s="280"/>
      <c r="U38" s="274"/>
      <c r="V38" s="269"/>
      <c r="W38" s="280"/>
      <c r="X38" s="163"/>
      <c r="Y38" s="280"/>
      <c r="Z38" s="163"/>
      <c r="AA38" s="285"/>
      <c r="AB38" s="79"/>
      <c r="AC38" s="146"/>
      <c r="AD38" s="340">
        <f t="shared" si="1"/>
      </c>
      <c r="AE38" s="181"/>
      <c r="AF38" s="324"/>
      <c r="AG38" s="145"/>
      <c r="AH38" s="290"/>
      <c r="AI38" s="365"/>
      <c r="AJ38" s="294"/>
      <c r="AK38" s="163"/>
      <c r="AL38" s="299"/>
      <c r="AM38" s="163"/>
      <c r="AN38" s="299"/>
      <c r="AO38" s="262"/>
      <c r="AP38" s="183"/>
      <c r="AQ38" s="92"/>
      <c r="AR38" s="92"/>
      <c r="AS38" s="92"/>
      <c r="AT38" s="92"/>
      <c r="AU38" s="92"/>
      <c r="AV38" s="92"/>
    </row>
    <row r="39" spans="1:48" ht="17.25">
      <c r="A39" s="352">
        <v>37</v>
      </c>
      <c r="B39" s="215"/>
      <c r="C39" s="216"/>
      <c r="D39" s="216"/>
      <c r="E39" s="236"/>
      <c r="F39" s="406"/>
      <c r="G39" s="237"/>
      <c r="H39" s="238"/>
      <c r="I39" s="238"/>
      <c r="J39" s="238"/>
      <c r="K39" s="238"/>
      <c r="L39" s="238"/>
      <c r="M39" s="239"/>
      <c r="N39" s="142"/>
      <c r="O39" s="332">
        <f t="shared" si="0"/>
      </c>
      <c r="P39" s="151"/>
      <c r="Q39" s="152"/>
      <c r="R39" s="278"/>
      <c r="S39" s="153"/>
      <c r="T39" s="278"/>
      <c r="U39" s="272"/>
      <c r="V39" s="267"/>
      <c r="W39" s="278"/>
      <c r="X39" s="153"/>
      <c r="Y39" s="278"/>
      <c r="Z39" s="153"/>
      <c r="AA39" s="283"/>
      <c r="AB39" s="79"/>
      <c r="AC39" s="142"/>
      <c r="AD39" s="338">
        <f t="shared" si="1"/>
      </c>
      <c r="AE39" s="175"/>
      <c r="AF39" s="322"/>
      <c r="AG39" s="141"/>
      <c r="AH39" s="288"/>
      <c r="AI39" s="363"/>
      <c r="AJ39" s="292"/>
      <c r="AK39" s="153"/>
      <c r="AL39" s="297"/>
      <c r="AM39" s="153"/>
      <c r="AN39" s="297"/>
      <c r="AO39" s="260"/>
      <c r="AP39" s="177"/>
      <c r="AQ39" s="92"/>
      <c r="AR39" s="92"/>
      <c r="AS39" s="92"/>
      <c r="AT39" s="92"/>
      <c r="AU39" s="92"/>
      <c r="AV39" s="92"/>
    </row>
    <row r="40" spans="1:48" ht="17.25">
      <c r="A40" s="352">
        <v>38</v>
      </c>
      <c r="B40" s="215"/>
      <c r="C40" s="216"/>
      <c r="D40" s="216"/>
      <c r="E40" s="236"/>
      <c r="F40" s="406"/>
      <c r="G40" s="237"/>
      <c r="H40" s="238"/>
      <c r="I40" s="238"/>
      <c r="J40" s="238"/>
      <c r="K40" s="238"/>
      <c r="L40" s="238"/>
      <c r="M40" s="239"/>
      <c r="N40" s="142"/>
      <c r="O40" s="332">
        <f t="shared" si="0"/>
      </c>
      <c r="P40" s="151"/>
      <c r="Q40" s="152"/>
      <c r="R40" s="278"/>
      <c r="S40" s="153"/>
      <c r="T40" s="278"/>
      <c r="U40" s="272"/>
      <c r="V40" s="267"/>
      <c r="W40" s="278"/>
      <c r="X40" s="153"/>
      <c r="Y40" s="278"/>
      <c r="Z40" s="153"/>
      <c r="AA40" s="283"/>
      <c r="AB40" s="79"/>
      <c r="AC40" s="142"/>
      <c r="AD40" s="338">
        <f t="shared" si="1"/>
      </c>
      <c r="AE40" s="175"/>
      <c r="AF40" s="322"/>
      <c r="AG40" s="141"/>
      <c r="AH40" s="288"/>
      <c r="AI40" s="363"/>
      <c r="AJ40" s="292"/>
      <c r="AK40" s="153"/>
      <c r="AL40" s="297"/>
      <c r="AM40" s="153"/>
      <c r="AN40" s="297"/>
      <c r="AO40" s="260"/>
      <c r="AP40" s="177"/>
      <c r="AQ40" s="92"/>
      <c r="AR40" s="92"/>
      <c r="AS40" s="92"/>
      <c r="AT40" s="92"/>
      <c r="AU40" s="92"/>
      <c r="AV40" s="92"/>
    </row>
    <row r="41" spans="1:48" ht="17.25">
      <c r="A41" s="352">
        <v>39</v>
      </c>
      <c r="B41" s="215"/>
      <c r="C41" s="216"/>
      <c r="D41" s="216"/>
      <c r="E41" s="236"/>
      <c r="F41" s="406"/>
      <c r="G41" s="237"/>
      <c r="H41" s="238"/>
      <c r="I41" s="238"/>
      <c r="J41" s="238"/>
      <c r="K41" s="238"/>
      <c r="L41" s="238"/>
      <c r="M41" s="239"/>
      <c r="N41" s="142"/>
      <c r="O41" s="332">
        <f t="shared" si="0"/>
      </c>
      <c r="P41" s="151"/>
      <c r="Q41" s="152"/>
      <c r="R41" s="278"/>
      <c r="S41" s="153"/>
      <c r="T41" s="278"/>
      <c r="U41" s="272"/>
      <c r="V41" s="267"/>
      <c r="W41" s="278"/>
      <c r="X41" s="153"/>
      <c r="Y41" s="278"/>
      <c r="Z41" s="153"/>
      <c r="AA41" s="283"/>
      <c r="AB41" s="79"/>
      <c r="AC41" s="142"/>
      <c r="AD41" s="338">
        <f t="shared" si="1"/>
      </c>
      <c r="AE41" s="175"/>
      <c r="AF41" s="322"/>
      <c r="AG41" s="141"/>
      <c r="AH41" s="288"/>
      <c r="AI41" s="363"/>
      <c r="AJ41" s="292"/>
      <c r="AK41" s="153"/>
      <c r="AL41" s="297"/>
      <c r="AM41" s="153"/>
      <c r="AN41" s="297"/>
      <c r="AO41" s="260"/>
      <c r="AP41" s="177"/>
      <c r="AQ41" s="92"/>
      <c r="AR41" s="92"/>
      <c r="AS41" s="92"/>
      <c r="AT41" s="92"/>
      <c r="AU41" s="92"/>
      <c r="AV41" s="92"/>
    </row>
    <row r="42" spans="1:48" ht="17.25">
      <c r="A42" s="352">
        <v>40</v>
      </c>
      <c r="B42" s="215"/>
      <c r="C42" s="216"/>
      <c r="D42" s="216"/>
      <c r="E42" s="240"/>
      <c r="F42" s="430"/>
      <c r="G42" s="242"/>
      <c r="H42" s="243"/>
      <c r="I42" s="243"/>
      <c r="J42" s="243"/>
      <c r="K42" s="238"/>
      <c r="L42" s="243"/>
      <c r="M42" s="244"/>
      <c r="N42" s="144"/>
      <c r="O42" s="333">
        <f t="shared" si="0"/>
      </c>
      <c r="P42" s="156"/>
      <c r="Q42" s="157"/>
      <c r="R42" s="279"/>
      <c r="S42" s="158"/>
      <c r="T42" s="279"/>
      <c r="U42" s="273"/>
      <c r="V42" s="268"/>
      <c r="W42" s="279"/>
      <c r="X42" s="158"/>
      <c r="Y42" s="279"/>
      <c r="Z42" s="158"/>
      <c r="AA42" s="284"/>
      <c r="AB42" s="79"/>
      <c r="AC42" s="144"/>
      <c r="AD42" s="339">
        <f t="shared" si="1"/>
      </c>
      <c r="AE42" s="178"/>
      <c r="AF42" s="323"/>
      <c r="AG42" s="143"/>
      <c r="AH42" s="289"/>
      <c r="AI42" s="364"/>
      <c r="AJ42" s="293"/>
      <c r="AK42" s="158"/>
      <c r="AL42" s="298"/>
      <c r="AM42" s="158"/>
      <c r="AN42" s="298"/>
      <c r="AO42" s="261"/>
      <c r="AP42" s="180"/>
      <c r="AQ42" s="92"/>
      <c r="AR42" s="92"/>
      <c r="AS42" s="92"/>
      <c r="AT42" s="92"/>
      <c r="AU42" s="92"/>
      <c r="AV42" s="92"/>
    </row>
    <row r="43" spans="1:48" ht="17.25">
      <c r="A43" s="352">
        <v>41</v>
      </c>
      <c r="B43" s="215"/>
      <c r="C43" s="216"/>
      <c r="D43" s="216"/>
      <c r="E43" s="245"/>
      <c r="F43" s="406"/>
      <c r="G43" s="246"/>
      <c r="H43" s="247"/>
      <c r="I43" s="247"/>
      <c r="J43" s="247"/>
      <c r="K43" s="247"/>
      <c r="L43" s="247"/>
      <c r="M43" s="248"/>
      <c r="N43" s="146"/>
      <c r="O43" s="334">
        <f t="shared" si="0"/>
      </c>
      <c r="P43" s="161"/>
      <c r="Q43" s="162"/>
      <c r="R43" s="280"/>
      <c r="S43" s="163"/>
      <c r="T43" s="280"/>
      <c r="U43" s="274"/>
      <c r="V43" s="269"/>
      <c r="W43" s="280"/>
      <c r="X43" s="163"/>
      <c r="Y43" s="280"/>
      <c r="Z43" s="163"/>
      <c r="AA43" s="285"/>
      <c r="AB43" s="79"/>
      <c r="AC43" s="146"/>
      <c r="AD43" s="340">
        <f t="shared" si="1"/>
      </c>
      <c r="AE43" s="181"/>
      <c r="AF43" s="324"/>
      <c r="AG43" s="145"/>
      <c r="AH43" s="290"/>
      <c r="AI43" s="365"/>
      <c r="AJ43" s="294"/>
      <c r="AK43" s="163"/>
      <c r="AL43" s="299"/>
      <c r="AM43" s="163"/>
      <c r="AN43" s="299"/>
      <c r="AO43" s="262"/>
      <c r="AP43" s="183"/>
      <c r="AQ43" s="92"/>
      <c r="AR43" s="92"/>
      <c r="AS43" s="92"/>
      <c r="AT43" s="92"/>
      <c r="AU43" s="92"/>
      <c r="AV43" s="92"/>
    </row>
    <row r="44" spans="1:48" ht="17.25">
      <c r="A44" s="352">
        <v>42</v>
      </c>
      <c r="B44" s="215"/>
      <c r="C44" s="216"/>
      <c r="D44" s="216"/>
      <c r="E44" s="236"/>
      <c r="F44" s="406"/>
      <c r="G44" s="237"/>
      <c r="H44" s="238"/>
      <c r="I44" s="238"/>
      <c r="J44" s="238"/>
      <c r="K44" s="238"/>
      <c r="L44" s="238"/>
      <c r="M44" s="239"/>
      <c r="N44" s="142"/>
      <c r="O44" s="332">
        <f t="shared" si="0"/>
      </c>
      <c r="P44" s="151"/>
      <c r="Q44" s="152"/>
      <c r="R44" s="278"/>
      <c r="S44" s="153"/>
      <c r="T44" s="278"/>
      <c r="U44" s="272"/>
      <c r="V44" s="267"/>
      <c r="W44" s="278"/>
      <c r="X44" s="153"/>
      <c r="Y44" s="278"/>
      <c r="Z44" s="153"/>
      <c r="AA44" s="283"/>
      <c r="AB44" s="79"/>
      <c r="AC44" s="142"/>
      <c r="AD44" s="338">
        <f t="shared" si="1"/>
      </c>
      <c r="AE44" s="175"/>
      <c r="AF44" s="322"/>
      <c r="AG44" s="141"/>
      <c r="AH44" s="288"/>
      <c r="AI44" s="363"/>
      <c r="AJ44" s="292"/>
      <c r="AK44" s="153"/>
      <c r="AL44" s="297"/>
      <c r="AM44" s="153"/>
      <c r="AN44" s="297"/>
      <c r="AO44" s="260"/>
      <c r="AP44" s="177"/>
      <c r="AQ44" s="92"/>
      <c r="AR44" s="92"/>
      <c r="AS44" s="92"/>
      <c r="AT44" s="92"/>
      <c r="AU44" s="92"/>
      <c r="AV44" s="92"/>
    </row>
    <row r="45" spans="1:48" ht="17.25">
      <c r="A45" s="352">
        <v>43</v>
      </c>
      <c r="B45" s="215"/>
      <c r="C45" s="216"/>
      <c r="D45" s="216"/>
      <c r="E45" s="236"/>
      <c r="F45" s="406"/>
      <c r="G45" s="237"/>
      <c r="H45" s="238"/>
      <c r="I45" s="238"/>
      <c r="J45" s="238"/>
      <c r="K45" s="238"/>
      <c r="L45" s="238"/>
      <c r="M45" s="239"/>
      <c r="N45" s="142"/>
      <c r="O45" s="332">
        <f t="shared" si="0"/>
      </c>
      <c r="P45" s="151"/>
      <c r="Q45" s="152"/>
      <c r="R45" s="278"/>
      <c r="S45" s="153"/>
      <c r="T45" s="278"/>
      <c r="U45" s="272"/>
      <c r="V45" s="267"/>
      <c r="W45" s="278"/>
      <c r="X45" s="153"/>
      <c r="Y45" s="278"/>
      <c r="Z45" s="153"/>
      <c r="AA45" s="283"/>
      <c r="AB45" s="79"/>
      <c r="AC45" s="142"/>
      <c r="AD45" s="338">
        <f t="shared" si="1"/>
      </c>
      <c r="AE45" s="175"/>
      <c r="AF45" s="322"/>
      <c r="AG45" s="141"/>
      <c r="AH45" s="288"/>
      <c r="AI45" s="363"/>
      <c r="AJ45" s="292"/>
      <c r="AK45" s="153"/>
      <c r="AL45" s="297"/>
      <c r="AM45" s="153"/>
      <c r="AN45" s="297"/>
      <c r="AO45" s="260"/>
      <c r="AP45" s="177"/>
      <c r="AQ45" s="92"/>
      <c r="AR45" s="92"/>
      <c r="AS45" s="92"/>
      <c r="AT45" s="92"/>
      <c r="AU45" s="92"/>
      <c r="AV45" s="92"/>
    </row>
    <row r="46" spans="1:48" ht="17.25">
      <c r="A46" s="352">
        <v>44</v>
      </c>
      <c r="B46" s="215"/>
      <c r="C46" s="216"/>
      <c r="D46" s="216"/>
      <c r="E46" s="236"/>
      <c r="F46" s="406"/>
      <c r="G46" s="237"/>
      <c r="H46" s="238"/>
      <c r="I46" s="238"/>
      <c r="J46" s="238"/>
      <c r="K46" s="238"/>
      <c r="L46" s="238"/>
      <c r="M46" s="239"/>
      <c r="N46" s="142"/>
      <c r="O46" s="332">
        <f t="shared" si="0"/>
      </c>
      <c r="P46" s="151"/>
      <c r="Q46" s="152"/>
      <c r="R46" s="278"/>
      <c r="S46" s="153"/>
      <c r="T46" s="278"/>
      <c r="U46" s="272"/>
      <c r="V46" s="267"/>
      <c r="W46" s="278"/>
      <c r="X46" s="153"/>
      <c r="Y46" s="278"/>
      <c r="Z46" s="153"/>
      <c r="AA46" s="283"/>
      <c r="AB46" s="79"/>
      <c r="AC46" s="142"/>
      <c r="AD46" s="338">
        <f t="shared" si="1"/>
      </c>
      <c r="AE46" s="175"/>
      <c r="AF46" s="322"/>
      <c r="AG46" s="141"/>
      <c r="AH46" s="288"/>
      <c r="AI46" s="363"/>
      <c r="AJ46" s="292"/>
      <c r="AK46" s="153"/>
      <c r="AL46" s="297"/>
      <c r="AM46" s="153"/>
      <c r="AN46" s="297"/>
      <c r="AO46" s="260"/>
      <c r="AP46" s="177"/>
      <c r="AQ46" s="92"/>
      <c r="AR46" s="92"/>
      <c r="AS46" s="92"/>
      <c r="AT46" s="92"/>
      <c r="AU46" s="92"/>
      <c r="AV46" s="92"/>
    </row>
    <row r="47" spans="1:48" ht="17.25">
      <c r="A47" s="352">
        <v>45</v>
      </c>
      <c r="B47" s="215"/>
      <c r="C47" s="216"/>
      <c r="D47" s="216"/>
      <c r="E47" s="240"/>
      <c r="F47" s="430"/>
      <c r="G47" s="242"/>
      <c r="H47" s="243"/>
      <c r="I47" s="243"/>
      <c r="J47" s="243"/>
      <c r="K47" s="238"/>
      <c r="L47" s="243"/>
      <c r="M47" s="244"/>
      <c r="N47" s="144"/>
      <c r="O47" s="333">
        <f t="shared" si="0"/>
      </c>
      <c r="P47" s="156"/>
      <c r="Q47" s="157"/>
      <c r="R47" s="279"/>
      <c r="S47" s="158"/>
      <c r="T47" s="279"/>
      <c r="U47" s="273"/>
      <c r="V47" s="268"/>
      <c r="W47" s="279"/>
      <c r="X47" s="158"/>
      <c r="Y47" s="279"/>
      <c r="Z47" s="158"/>
      <c r="AA47" s="284"/>
      <c r="AB47" s="79"/>
      <c r="AC47" s="144"/>
      <c r="AD47" s="339">
        <f t="shared" si="1"/>
      </c>
      <c r="AE47" s="178"/>
      <c r="AF47" s="323"/>
      <c r="AG47" s="143"/>
      <c r="AH47" s="289"/>
      <c r="AI47" s="364"/>
      <c r="AJ47" s="293"/>
      <c r="AK47" s="158"/>
      <c r="AL47" s="298"/>
      <c r="AM47" s="158"/>
      <c r="AN47" s="298"/>
      <c r="AO47" s="261"/>
      <c r="AP47" s="180"/>
      <c r="AQ47" s="92"/>
      <c r="AR47" s="92"/>
      <c r="AS47" s="92"/>
      <c r="AT47" s="92"/>
      <c r="AU47" s="92"/>
      <c r="AV47" s="92"/>
    </row>
    <row r="48" spans="1:48" ht="17.25">
      <c r="A48" s="352">
        <v>46</v>
      </c>
      <c r="B48" s="215"/>
      <c r="C48" s="216"/>
      <c r="D48" s="216"/>
      <c r="E48" s="245"/>
      <c r="F48" s="406"/>
      <c r="G48" s="246"/>
      <c r="H48" s="247"/>
      <c r="I48" s="247"/>
      <c r="J48" s="247"/>
      <c r="K48" s="247"/>
      <c r="L48" s="247"/>
      <c r="M48" s="248"/>
      <c r="N48" s="146"/>
      <c r="O48" s="334">
        <f t="shared" si="0"/>
      </c>
      <c r="P48" s="161"/>
      <c r="Q48" s="162"/>
      <c r="R48" s="280"/>
      <c r="S48" s="163"/>
      <c r="T48" s="280"/>
      <c r="U48" s="274"/>
      <c r="V48" s="269"/>
      <c r="W48" s="280"/>
      <c r="X48" s="163"/>
      <c r="Y48" s="280"/>
      <c r="Z48" s="163"/>
      <c r="AA48" s="285"/>
      <c r="AB48" s="79"/>
      <c r="AC48" s="146"/>
      <c r="AD48" s="340">
        <f t="shared" si="1"/>
      </c>
      <c r="AE48" s="181"/>
      <c r="AF48" s="324"/>
      <c r="AG48" s="145"/>
      <c r="AH48" s="290"/>
      <c r="AI48" s="365"/>
      <c r="AJ48" s="294"/>
      <c r="AK48" s="163"/>
      <c r="AL48" s="299"/>
      <c r="AM48" s="163"/>
      <c r="AN48" s="299"/>
      <c r="AO48" s="262"/>
      <c r="AP48" s="183"/>
      <c r="AQ48" s="92"/>
      <c r="AR48" s="92"/>
      <c r="AS48" s="92"/>
      <c r="AT48" s="92"/>
      <c r="AU48" s="92"/>
      <c r="AV48" s="92"/>
    </row>
    <row r="49" spans="1:48" ht="17.25">
      <c r="A49" s="352">
        <v>47</v>
      </c>
      <c r="B49" s="215"/>
      <c r="C49" s="216"/>
      <c r="D49" s="216"/>
      <c r="E49" s="236"/>
      <c r="F49" s="406"/>
      <c r="G49" s="237"/>
      <c r="H49" s="238"/>
      <c r="I49" s="238"/>
      <c r="J49" s="238"/>
      <c r="K49" s="238"/>
      <c r="L49" s="238"/>
      <c r="M49" s="239"/>
      <c r="N49" s="142"/>
      <c r="O49" s="332">
        <f t="shared" si="0"/>
      </c>
      <c r="P49" s="151"/>
      <c r="Q49" s="152"/>
      <c r="R49" s="278"/>
      <c r="S49" s="153"/>
      <c r="T49" s="278"/>
      <c r="U49" s="272"/>
      <c r="V49" s="267"/>
      <c r="W49" s="278"/>
      <c r="X49" s="153"/>
      <c r="Y49" s="278"/>
      <c r="Z49" s="153"/>
      <c r="AA49" s="283"/>
      <c r="AB49" s="79"/>
      <c r="AC49" s="142"/>
      <c r="AD49" s="338">
        <f t="shared" si="1"/>
      </c>
      <c r="AE49" s="175"/>
      <c r="AF49" s="322"/>
      <c r="AG49" s="141"/>
      <c r="AH49" s="288"/>
      <c r="AI49" s="363"/>
      <c r="AJ49" s="292"/>
      <c r="AK49" s="153"/>
      <c r="AL49" s="297"/>
      <c r="AM49" s="153"/>
      <c r="AN49" s="297"/>
      <c r="AO49" s="260"/>
      <c r="AP49" s="177"/>
      <c r="AQ49" s="92"/>
      <c r="AR49" s="92"/>
      <c r="AS49" s="92"/>
      <c r="AT49" s="92"/>
      <c r="AU49" s="92"/>
      <c r="AV49" s="92"/>
    </row>
    <row r="50" spans="1:48" ht="17.25">
      <c r="A50" s="352">
        <v>48</v>
      </c>
      <c r="B50" s="215"/>
      <c r="C50" s="216"/>
      <c r="D50" s="216"/>
      <c r="E50" s="236"/>
      <c r="F50" s="406"/>
      <c r="G50" s="237"/>
      <c r="H50" s="238"/>
      <c r="I50" s="238"/>
      <c r="J50" s="238"/>
      <c r="K50" s="238"/>
      <c r="L50" s="238"/>
      <c r="M50" s="239"/>
      <c r="N50" s="142"/>
      <c r="O50" s="332">
        <f t="shared" si="0"/>
      </c>
      <c r="P50" s="151"/>
      <c r="Q50" s="152"/>
      <c r="R50" s="278"/>
      <c r="S50" s="153"/>
      <c r="T50" s="278"/>
      <c r="U50" s="272"/>
      <c r="V50" s="267"/>
      <c r="W50" s="278"/>
      <c r="X50" s="153"/>
      <c r="Y50" s="278"/>
      <c r="Z50" s="153"/>
      <c r="AA50" s="283"/>
      <c r="AB50" s="79"/>
      <c r="AC50" s="142"/>
      <c r="AD50" s="338">
        <f t="shared" si="1"/>
      </c>
      <c r="AE50" s="175"/>
      <c r="AF50" s="322"/>
      <c r="AG50" s="141"/>
      <c r="AH50" s="288"/>
      <c r="AI50" s="363"/>
      <c r="AJ50" s="292"/>
      <c r="AK50" s="153"/>
      <c r="AL50" s="297"/>
      <c r="AM50" s="153"/>
      <c r="AN50" s="297"/>
      <c r="AO50" s="260"/>
      <c r="AP50" s="177"/>
      <c r="AQ50" s="92"/>
      <c r="AR50" s="92"/>
      <c r="AS50" s="92"/>
      <c r="AT50" s="92"/>
      <c r="AU50" s="92"/>
      <c r="AV50" s="92"/>
    </row>
    <row r="51" spans="1:48" ht="17.25">
      <c r="A51" s="352">
        <v>49</v>
      </c>
      <c r="B51" s="215"/>
      <c r="C51" s="216"/>
      <c r="D51" s="216"/>
      <c r="E51" s="236"/>
      <c r="F51" s="406"/>
      <c r="G51" s="237"/>
      <c r="H51" s="238"/>
      <c r="I51" s="238"/>
      <c r="J51" s="238"/>
      <c r="K51" s="238"/>
      <c r="L51" s="238"/>
      <c r="M51" s="239"/>
      <c r="N51" s="142"/>
      <c r="O51" s="332">
        <f t="shared" si="0"/>
      </c>
      <c r="P51" s="151"/>
      <c r="Q51" s="152"/>
      <c r="R51" s="278"/>
      <c r="S51" s="153"/>
      <c r="T51" s="278"/>
      <c r="U51" s="272"/>
      <c r="V51" s="267"/>
      <c r="W51" s="278"/>
      <c r="X51" s="153"/>
      <c r="Y51" s="278"/>
      <c r="Z51" s="153"/>
      <c r="AA51" s="283"/>
      <c r="AB51" s="79"/>
      <c r="AC51" s="142"/>
      <c r="AD51" s="338">
        <f t="shared" si="1"/>
      </c>
      <c r="AE51" s="175"/>
      <c r="AF51" s="322"/>
      <c r="AG51" s="141"/>
      <c r="AH51" s="288"/>
      <c r="AI51" s="363"/>
      <c r="AJ51" s="292"/>
      <c r="AK51" s="153"/>
      <c r="AL51" s="297"/>
      <c r="AM51" s="153"/>
      <c r="AN51" s="297"/>
      <c r="AO51" s="260"/>
      <c r="AP51" s="177"/>
      <c r="AQ51" s="92"/>
      <c r="AR51" s="92"/>
      <c r="AS51" s="92"/>
      <c r="AT51" s="92"/>
      <c r="AU51" s="92"/>
      <c r="AV51" s="92"/>
    </row>
    <row r="52" spans="1:48" ht="17.25">
      <c r="A52" s="352">
        <v>50</v>
      </c>
      <c r="B52" s="215"/>
      <c r="C52" s="216"/>
      <c r="D52" s="216"/>
      <c r="E52" s="240"/>
      <c r="F52" s="430"/>
      <c r="G52" s="242"/>
      <c r="H52" s="243"/>
      <c r="I52" s="243"/>
      <c r="J52" s="243"/>
      <c r="K52" s="238"/>
      <c r="L52" s="243"/>
      <c r="M52" s="244"/>
      <c r="N52" s="144"/>
      <c r="O52" s="333">
        <f t="shared" si="0"/>
      </c>
      <c r="P52" s="156"/>
      <c r="Q52" s="157"/>
      <c r="R52" s="279"/>
      <c r="S52" s="158"/>
      <c r="T52" s="279"/>
      <c r="U52" s="273"/>
      <c r="V52" s="268"/>
      <c r="W52" s="279"/>
      <c r="X52" s="158"/>
      <c r="Y52" s="279"/>
      <c r="Z52" s="158"/>
      <c r="AA52" s="284"/>
      <c r="AB52" s="79"/>
      <c r="AC52" s="144"/>
      <c r="AD52" s="339">
        <f t="shared" si="1"/>
      </c>
      <c r="AE52" s="178"/>
      <c r="AF52" s="323"/>
      <c r="AG52" s="143"/>
      <c r="AH52" s="289"/>
      <c r="AI52" s="364"/>
      <c r="AJ52" s="293"/>
      <c r="AK52" s="158"/>
      <c r="AL52" s="298"/>
      <c r="AM52" s="158"/>
      <c r="AN52" s="298"/>
      <c r="AO52" s="261"/>
      <c r="AP52" s="180"/>
      <c r="AQ52" s="92"/>
      <c r="AR52" s="92"/>
      <c r="AS52" s="92"/>
      <c r="AT52" s="92"/>
      <c r="AU52" s="92"/>
      <c r="AV52" s="92"/>
    </row>
    <row r="53" spans="1:48" ht="17.25">
      <c r="A53" s="352">
        <v>51</v>
      </c>
      <c r="B53" s="215"/>
      <c r="C53" s="216"/>
      <c r="D53" s="216"/>
      <c r="E53" s="245"/>
      <c r="F53" s="406"/>
      <c r="G53" s="246"/>
      <c r="H53" s="247"/>
      <c r="I53" s="247"/>
      <c r="J53" s="247"/>
      <c r="K53" s="247"/>
      <c r="L53" s="247"/>
      <c r="M53" s="248"/>
      <c r="N53" s="146"/>
      <c r="O53" s="334">
        <f t="shared" si="0"/>
      </c>
      <c r="P53" s="161"/>
      <c r="Q53" s="162"/>
      <c r="R53" s="280"/>
      <c r="S53" s="163"/>
      <c r="T53" s="280"/>
      <c r="U53" s="274"/>
      <c r="V53" s="269"/>
      <c r="W53" s="280"/>
      <c r="X53" s="163"/>
      <c r="Y53" s="280"/>
      <c r="Z53" s="163"/>
      <c r="AA53" s="285"/>
      <c r="AB53" s="79"/>
      <c r="AC53" s="146"/>
      <c r="AD53" s="340">
        <f t="shared" si="1"/>
      </c>
      <c r="AE53" s="181"/>
      <c r="AF53" s="324"/>
      <c r="AG53" s="145"/>
      <c r="AH53" s="290"/>
      <c r="AI53" s="365"/>
      <c r="AJ53" s="294"/>
      <c r="AK53" s="163"/>
      <c r="AL53" s="299"/>
      <c r="AM53" s="163"/>
      <c r="AN53" s="299"/>
      <c r="AO53" s="262"/>
      <c r="AP53" s="183"/>
      <c r="AQ53" s="92"/>
      <c r="AR53" s="92"/>
      <c r="AS53" s="92"/>
      <c r="AT53" s="92"/>
      <c r="AU53" s="92"/>
      <c r="AV53" s="92"/>
    </row>
    <row r="54" spans="1:48" ht="17.25">
      <c r="A54" s="352">
        <v>52</v>
      </c>
      <c r="B54" s="215"/>
      <c r="C54" s="216"/>
      <c r="D54" s="216"/>
      <c r="E54" s="236"/>
      <c r="F54" s="406"/>
      <c r="G54" s="237"/>
      <c r="H54" s="238"/>
      <c r="I54" s="238"/>
      <c r="J54" s="238"/>
      <c r="K54" s="238"/>
      <c r="L54" s="238"/>
      <c r="M54" s="239"/>
      <c r="N54" s="142"/>
      <c r="O54" s="332">
        <f t="shared" si="0"/>
      </c>
      <c r="P54" s="151"/>
      <c r="Q54" s="152"/>
      <c r="R54" s="278"/>
      <c r="S54" s="153"/>
      <c r="T54" s="278"/>
      <c r="U54" s="272"/>
      <c r="V54" s="267"/>
      <c r="W54" s="278"/>
      <c r="X54" s="153"/>
      <c r="Y54" s="278"/>
      <c r="Z54" s="153"/>
      <c r="AA54" s="283"/>
      <c r="AB54" s="79"/>
      <c r="AC54" s="142"/>
      <c r="AD54" s="338">
        <f t="shared" si="1"/>
      </c>
      <c r="AE54" s="175"/>
      <c r="AF54" s="322"/>
      <c r="AG54" s="141"/>
      <c r="AH54" s="288"/>
      <c r="AI54" s="363"/>
      <c r="AJ54" s="292"/>
      <c r="AK54" s="153"/>
      <c r="AL54" s="297"/>
      <c r="AM54" s="153"/>
      <c r="AN54" s="297"/>
      <c r="AO54" s="260"/>
      <c r="AP54" s="177"/>
      <c r="AQ54" s="92"/>
      <c r="AR54" s="92"/>
      <c r="AS54" s="92"/>
      <c r="AT54" s="92"/>
      <c r="AU54" s="92"/>
      <c r="AV54" s="92"/>
    </row>
    <row r="55" spans="1:48" ht="17.25">
      <c r="A55" s="352">
        <v>53</v>
      </c>
      <c r="B55" s="215"/>
      <c r="C55" s="216"/>
      <c r="D55" s="216"/>
      <c r="E55" s="236"/>
      <c r="F55" s="406"/>
      <c r="G55" s="237"/>
      <c r="H55" s="238"/>
      <c r="I55" s="238"/>
      <c r="J55" s="238"/>
      <c r="K55" s="238"/>
      <c r="L55" s="238"/>
      <c r="M55" s="239"/>
      <c r="N55" s="142"/>
      <c r="O55" s="332">
        <f t="shared" si="0"/>
      </c>
      <c r="P55" s="151"/>
      <c r="Q55" s="152"/>
      <c r="R55" s="278"/>
      <c r="S55" s="153"/>
      <c r="T55" s="278"/>
      <c r="U55" s="272"/>
      <c r="V55" s="267"/>
      <c r="W55" s="278"/>
      <c r="X55" s="153"/>
      <c r="Y55" s="278"/>
      <c r="Z55" s="153"/>
      <c r="AA55" s="283"/>
      <c r="AB55" s="79"/>
      <c r="AC55" s="142"/>
      <c r="AD55" s="338">
        <f t="shared" si="1"/>
      </c>
      <c r="AE55" s="175"/>
      <c r="AF55" s="322"/>
      <c r="AG55" s="141"/>
      <c r="AH55" s="288"/>
      <c r="AI55" s="363"/>
      <c r="AJ55" s="292"/>
      <c r="AK55" s="153"/>
      <c r="AL55" s="297"/>
      <c r="AM55" s="153"/>
      <c r="AN55" s="297"/>
      <c r="AO55" s="260"/>
      <c r="AP55" s="177"/>
      <c r="AQ55" s="92"/>
      <c r="AR55" s="92"/>
      <c r="AS55" s="92"/>
      <c r="AT55" s="92"/>
      <c r="AU55" s="92"/>
      <c r="AV55" s="92"/>
    </row>
    <row r="56" spans="1:48" ht="17.25">
      <c r="A56" s="352">
        <v>54</v>
      </c>
      <c r="B56" s="215"/>
      <c r="C56" s="216"/>
      <c r="D56" s="216"/>
      <c r="E56" s="236"/>
      <c r="F56" s="406"/>
      <c r="G56" s="237"/>
      <c r="H56" s="238"/>
      <c r="I56" s="238"/>
      <c r="J56" s="238"/>
      <c r="K56" s="238"/>
      <c r="L56" s="238"/>
      <c r="M56" s="239"/>
      <c r="N56" s="142"/>
      <c r="O56" s="332">
        <f t="shared" si="0"/>
      </c>
      <c r="P56" s="151"/>
      <c r="Q56" s="152"/>
      <c r="R56" s="278"/>
      <c r="S56" s="153"/>
      <c r="T56" s="278"/>
      <c r="U56" s="272"/>
      <c r="V56" s="267"/>
      <c r="W56" s="278"/>
      <c r="X56" s="153"/>
      <c r="Y56" s="278"/>
      <c r="Z56" s="153"/>
      <c r="AA56" s="283"/>
      <c r="AB56" s="79"/>
      <c r="AC56" s="142"/>
      <c r="AD56" s="338">
        <f t="shared" si="1"/>
      </c>
      <c r="AE56" s="175"/>
      <c r="AF56" s="322"/>
      <c r="AG56" s="141"/>
      <c r="AH56" s="288"/>
      <c r="AI56" s="363"/>
      <c r="AJ56" s="292"/>
      <c r="AK56" s="153"/>
      <c r="AL56" s="297"/>
      <c r="AM56" s="153"/>
      <c r="AN56" s="297"/>
      <c r="AO56" s="260"/>
      <c r="AP56" s="177"/>
      <c r="AQ56" s="92"/>
      <c r="AR56" s="92"/>
      <c r="AS56" s="92"/>
      <c r="AT56" s="92"/>
      <c r="AU56" s="92"/>
      <c r="AV56" s="92"/>
    </row>
    <row r="57" spans="1:48" ht="17.25">
      <c r="A57" s="352">
        <v>55</v>
      </c>
      <c r="B57" s="215"/>
      <c r="C57" s="216"/>
      <c r="D57" s="216"/>
      <c r="E57" s="240"/>
      <c r="F57" s="430"/>
      <c r="G57" s="242"/>
      <c r="H57" s="243"/>
      <c r="I57" s="243"/>
      <c r="J57" s="243"/>
      <c r="K57" s="238"/>
      <c r="L57" s="243"/>
      <c r="M57" s="244"/>
      <c r="N57" s="144"/>
      <c r="O57" s="333">
        <f t="shared" si="0"/>
      </c>
      <c r="P57" s="156"/>
      <c r="Q57" s="157"/>
      <c r="R57" s="279"/>
      <c r="S57" s="158"/>
      <c r="T57" s="279"/>
      <c r="U57" s="273"/>
      <c r="V57" s="268"/>
      <c r="W57" s="279"/>
      <c r="X57" s="158"/>
      <c r="Y57" s="279"/>
      <c r="Z57" s="158"/>
      <c r="AA57" s="284"/>
      <c r="AB57" s="79"/>
      <c r="AC57" s="144"/>
      <c r="AD57" s="339">
        <f t="shared" si="1"/>
      </c>
      <c r="AE57" s="178"/>
      <c r="AF57" s="323"/>
      <c r="AG57" s="143"/>
      <c r="AH57" s="289"/>
      <c r="AI57" s="364"/>
      <c r="AJ57" s="293"/>
      <c r="AK57" s="158"/>
      <c r="AL57" s="298"/>
      <c r="AM57" s="158"/>
      <c r="AN57" s="298"/>
      <c r="AO57" s="261"/>
      <c r="AP57" s="180"/>
      <c r="AQ57" s="92"/>
      <c r="AR57" s="92"/>
      <c r="AS57" s="92"/>
      <c r="AT57" s="92"/>
      <c r="AU57" s="92"/>
      <c r="AV57" s="92"/>
    </row>
    <row r="58" spans="1:48" ht="17.25">
      <c r="A58" s="352">
        <v>56</v>
      </c>
      <c r="B58" s="215"/>
      <c r="C58" s="216"/>
      <c r="D58" s="216"/>
      <c r="E58" s="245"/>
      <c r="F58" s="406"/>
      <c r="G58" s="246"/>
      <c r="H58" s="247"/>
      <c r="I58" s="247"/>
      <c r="J58" s="247"/>
      <c r="K58" s="247"/>
      <c r="L58" s="247"/>
      <c r="M58" s="248"/>
      <c r="N58" s="146"/>
      <c r="O58" s="334">
        <f t="shared" si="0"/>
      </c>
      <c r="P58" s="161"/>
      <c r="Q58" s="162"/>
      <c r="R58" s="280"/>
      <c r="S58" s="163"/>
      <c r="T58" s="280"/>
      <c r="U58" s="274"/>
      <c r="V58" s="269"/>
      <c r="W58" s="280"/>
      <c r="X58" s="163"/>
      <c r="Y58" s="280"/>
      <c r="Z58" s="163"/>
      <c r="AA58" s="285"/>
      <c r="AB58" s="79"/>
      <c r="AC58" s="146"/>
      <c r="AD58" s="340">
        <f t="shared" si="1"/>
      </c>
      <c r="AE58" s="181"/>
      <c r="AF58" s="324"/>
      <c r="AG58" s="145"/>
      <c r="AH58" s="290"/>
      <c r="AI58" s="365"/>
      <c r="AJ58" s="294"/>
      <c r="AK58" s="163"/>
      <c r="AL58" s="299"/>
      <c r="AM58" s="163"/>
      <c r="AN58" s="299"/>
      <c r="AO58" s="262"/>
      <c r="AP58" s="183"/>
      <c r="AQ58" s="92"/>
      <c r="AR58" s="92"/>
      <c r="AS58" s="92"/>
      <c r="AT58" s="92"/>
      <c r="AU58" s="92"/>
      <c r="AV58" s="92"/>
    </row>
    <row r="59" spans="1:48" ht="17.25">
      <c r="A59" s="352">
        <v>57</v>
      </c>
      <c r="B59" s="215"/>
      <c r="C59" s="216"/>
      <c r="D59" s="216"/>
      <c r="E59" s="236"/>
      <c r="F59" s="406"/>
      <c r="G59" s="237"/>
      <c r="H59" s="238"/>
      <c r="I59" s="238"/>
      <c r="J59" s="238"/>
      <c r="K59" s="238"/>
      <c r="L59" s="238"/>
      <c r="M59" s="239"/>
      <c r="N59" s="142"/>
      <c r="O59" s="332">
        <f t="shared" si="0"/>
      </c>
      <c r="P59" s="151"/>
      <c r="Q59" s="152"/>
      <c r="R59" s="278"/>
      <c r="S59" s="153"/>
      <c r="T59" s="278"/>
      <c r="U59" s="272"/>
      <c r="V59" s="267"/>
      <c r="W59" s="278"/>
      <c r="X59" s="153"/>
      <c r="Y59" s="278"/>
      <c r="Z59" s="153"/>
      <c r="AA59" s="283"/>
      <c r="AB59" s="79"/>
      <c r="AC59" s="142"/>
      <c r="AD59" s="338">
        <f t="shared" si="1"/>
      </c>
      <c r="AE59" s="175"/>
      <c r="AF59" s="322"/>
      <c r="AG59" s="141"/>
      <c r="AH59" s="288"/>
      <c r="AI59" s="363"/>
      <c r="AJ59" s="292"/>
      <c r="AK59" s="153"/>
      <c r="AL59" s="297"/>
      <c r="AM59" s="153"/>
      <c r="AN59" s="297"/>
      <c r="AO59" s="260"/>
      <c r="AP59" s="177"/>
      <c r="AQ59" s="92"/>
      <c r="AR59" s="92"/>
      <c r="AS59" s="92"/>
      <c r="AT59" s="92"/>
      <c r="AU59" s="92"/>
      <c r="AV59" s="92"/>
    </row>
    <row r="60" spans="1:48" ht="17.25">
      <c r="A60" s="352">
        <v>58</v>
      </c>
      <c r="B60" s="215"/>
      <c r="C60" s="216"/>
      <c r="D60" s="216"/>
      <c r="E60" s="236"/>
      <c r="F60" s="406"/>
      <c r="G60" s="237"/>
      <c r="H60" s="238"/>
      <c r="I60" s="238"/>
      <c r="J60" s="238"/>
      <c r="K60" s="238"/>
      <c r="L60" s="238"/>
      <c r="M60" s="239"/>
      <c r="N60" s="142"/>
      <c r="O60" s="332">
        <f t="shared" si="0"/>
      </c>
      <c r="P60" s="151"/>
      <c r="Q60" s="152"/>
      <c r="R60" s="278"/>
      <c r="S60" s="153"/>
      <c r="T60" s="278"/>
      <c r="U60" s="272"/>
      <c r="V60" s="267"/>
      <c r="W60" s="278"/>
      <c r="X60" s="153"/>
      <c r="Y60" s="278"/>
      <c r="Z60" s="153"/>
      <c r="AA60" s="283"/>
      <c r="AB60" s="79"/>
      <c r="AC60" s="142"/>
      <c r="AD60" s="338">
        <f t="shared" si="1"/>
      </c>
      <c r="AE60" s="175"/>
      <c r="AF60" s="322"/>
      <c r="AG60" s="141"/>
      <c r="AH60" s="288"/>
      <c r="AI60" s="363"/>
      <c r="AJ60" s="292"/>
      <c r="AK60" s="153"/>
      <c r="AL60" s="297"/>
      <c r="AM60" s="153"/>
      <c r="AN60" s="297"/>
      <c r="AO60" s="260"/>
      <c r="AP60" s="177"/>
      <c r="AQ60" s="92"/>
      <c r="AR60" s="92"/>
      <c r="AS60" s="92"/>
      <c r="AT60" s="92"/>
      <c r="AU60" s="92"/>
      <c r="AV60" s="92"/>
    </row>
    <row r="61" spans="1:48" ht="17.25">
      <c r="A61" s="352">
        <v>59</v>
      </c>
      <c r="B61" s="215"/>
      <c r="C61" s="216"/>
      <c r="D61" s="216"/>
      <c r="E61" s="236"/>
      <c r="F61" s="406"/>
      <c r="G61" s="237"/>
      <c r="H61" s="238"/>
      <c r="I61" s="238"/>
      <c r="J61" s="238"/>
      <c r="K61" s="238"/>
      <c r="L61" s="238"/>
      <c r="M61" s="239"/>
      <c r="N61" s="142"/>
      <c r="O61" s="332">
        <f t="shared" si="0"/>
      </c>
      <c r="P61" s="151"/>
      <c r="Q61" s="152"/>
      <c r="R61" s="278"/>
      <c r="S61" s="153"/>
      <c r="T61" s="278"/>
      <c r="U61" s="272"/>
      <c r="V61" s="267"/>
      <c r="W61" s="278"/>
      <c r="X61" s="153"/>
      <c r="Y61" s="278"/>
      <c r="Z61" s="153"/>
      <c r="AA61" s="283"/>
      <c r="AB61" s="79"/>
      <c r="AC61" s="142"/>
      <c r="AD61" s="338">
        <f t="shared" si="1"/>
      </c>
      <c r="AE61" s="175"/>
      <c r="AF61" s="322"/>
      <c r="AG61" s="141"/>
      <c r="AH61" s="288"/>
      <c r="AI61" s="363"/>
      <c r="AJ61" s="292"/>
      <c r="AK61" s="153"/>
      <c r="AL61" s="297"/>
      <c r="AM61" s="153"/>
      <c r="AN61" s="297"/>
      <c r="AO61" s="260"/>
      <c r="AP61" s="177"/>
      <c r="AQ61" s="92"/>
      <c r="AR61" s="92"/>
      <c r="AS61" s="92"/>
      <c r="AT61" s="92"/>
      <c r="AU61" s="92"/>
      <c r="AV61" s="92"/>
    </row>
    <row r="62" spans="1:48" ht="17.25">
      <c r="A62" s="352">
        <v>60</v>
      </c>
      <c r="B62" s="215"/>
      <c r="C62" s="216"/>
      <c r="D62" s="216"/>
      <c r="E62" s="240"/>
      <c r="F62" s="430"/>
      <c r="G62" s="242"/>
      <c r="H62" s="243"/>
      <c r="I62" s="243"/>
      <c r="J62" s="243"/>
      <c r="K62" s="238"/>
      <c r="L62" s="243"/>
      <c r="M62" s="244"/>
      <c r="N62" s="144"/>
      <c r="O62" s="333">
        <f t="shared" si="0"/>
      </c>
      <c r="P62" s="156"/>
      <c r="Q62" s="157"/>
      <c r="R62" s="279"/>
      <c r="S62" s="158"/>
      <c r="T62" s="279"/>
      <c r="U62" s="273"/>
      <c r="V62" s="268"/>
      <c r="W62" s="279"/>
      <c r="X62" s="158"/>
      <c r="Y62" s="279"/>
      <c r="Z62" s="158"/>
      <c r="AA62" s="284"/>
      <c r="AB62" s="79"/>
      <c r="AC62" s="144"/>
      <c r="AD62" s="339">
        <f t="shared" si="1"/>
      </c>
      <c r="AE62" s="178"/>
      <c r="AF62" s="323"/>
      <c r="AG62" s="143"/>
      <c r="AH62" s="289"/>
      <c r="AI62" s="364"/>
      <c r="AJ62" s="293"/>
      <c r="AK62" s="158"/>
      <c r="AL62" s="298"/>
      <c r="AM62" s="158"/>
      <c r="AN62" s="298"/>
      <c r="AO62" s="261"/>
      <c r="AP62" s="180"/>
      <c r="AQ62" s="92"/>
      <c r="AR62" s="92"/>
      <c r="AS62" s="92"/>
      <c r="AT62" s="92"/>
      <c r="AU62" s="92"/>
      <c r="AV62" s="92"/>
    </row>
    <row r="63" spans="1:48" ht="17.25">
      <c r="A63" s="352">
        <v>61</v>
      </c>
      <c r="B63" s="215"/>
      <c r="C63" s="216"/>
      <c r="D63" s="216"/>
      <c r="E63" s="245"/>
      <c r="F63" s="406"/>
      <c r="G63" s="246"/>
      <c r="H63" s="247"/>
      <c r="I63" s="247"/>
      <c r="J63" s="247"/>
      <c r="K63" s="247"/>
      <c r="L63" s="247"/>
      <c r="M63" s="248"/>
      <c r="N63" s="146"/>
      <c r="O63" s="334">
        <f t="shared" si="0"/>
      </c>
      <c r="P63" s="161"/>
      <c r="Q63" s="162"/>
      <c r="R63" s="280"/>
      <c r="S63" s="163"/>
      <c r="T63" s="280"/>
      <c r="U63" s="274"/>
      <c r="V63" s="269"/>
      <c r="W63" s="280"/>
      <c r="X63" s="163"/>
      <c r="Y63" s="280"/>
      <c r="Z63" s="163"/>
      <c r="AA63" s="285"/>
      <c r="AB63" s="79"/>
      <c r="AC63" s="146"/>
      <c r="AD63" s="340">
        <f t="shared" si="1"/>
      </c>
      <c r="AE63" s="181"/>
      <c r="AF63" s="324"/>
      <c r="AG63" s="145"/>
      <c r="AH63" s="290"/>
      <c r="AI63" s="365"/>
      <c r="AJ63" s="294"/>
      <c r="AK63" s="163"/>
      <c r="AL63" s="299"/>
      <c r="AM63" s="163"/>
      <c r="AN63" s="299"/>
      <c r="AO63" s="262"/>
      <c r="AP63" s="183"/>
      <c r="AQ63" s="92"/>
      <c r="AR63" s="92"/>
      <c r="AS63" s="92"/>
      <c r="AT63" s="92"/>
      <c r="AU63" s="92"/>
      <c r="AV63" s="92"/>
    </row>
    <row r="64" spans="1:48" ht="17.25">
      <c r="A64" s="352">
        <v>62</v>
      </c>
      <c r="B64" s="215"/>
      <c r="C64" s="216"/>
      <c r="D64" s="216"/>
      <c r="E64" s="236"/>
      <c r="F64" s="406"/>
      <c r="G64" s="237"/>
      <c r="H64" s="238"/>
      <c r="I64" s="238"/>
      <c r="J64" s="238"/>
      <c r="K64" s="238"/>
      <c r="L64" s="238"/>
      <c r="M64" s="239"/>
      <c r="N64" s="142"/>
      <c r="O64" s="332">
        <f t="shared" si="0"/>
      </c>
      <c r="P64" s="151"/>
      <c r="Q64" s="152"/>
      <c r="R64" s="278"/>
      <c r="S64" s="153"/>
      <c r="T64" s="278"/>
      <c r="U64" s="272"/>
      <c r="V64" s="267"/>
      <c r="W64" s="278"/>
      <c r="X64" s="153"/>
      <c r="Y64" s="278"/>
      <c r="Z64" s="153"/>
      <c r="AA64" s="283"/>
      <c r="AB64" s="79"/>
      <c r="AC64" s="142"/>
      <c r="AD64" s="338">
        <f t="shared" si="1"/>
      </c>
      <c r="AE64" s="175"/>
      <c r="AF64" s="322"/>
      <c r="AG64" s="141"/>
      <c r="AH64" s="288"/>
      <c r="AI64" s="363"/>
      <c r="AJ64" s="292"/>
      <c r="AK64" s="153"/>
      <c r="AL64" s="297"/>
      <c r="AM64" s="153"/>
      <c r="AN64" s="297"/>
      <c r="AO64" s="260"/>
      <c r="AP64" s="177"/>
      <c r="AQ64" s="92"/>
      <c r="AR64" s="92"/>
      <c r="AS64" s="92"/>
      <c r="AT64" s="92"/>
      <c r="AU64" s="92"/>
      <c r="AV64" s="92"/>
    </row>
    <row r="65" spans="1:48" ht="17.25">
      <c r="A65" s="352">
        <v>63</v>
      </c>
      <c r="B65" s="215"/>
      <c r="C65" s="216"/>
      <c r="D65" s="216"/>
      <c r="E65" s="236"/>
      <c r="F65" s="406"/>
      <c r="G65" s="237"/>
      <c r="H65" s="238"/>
      <c r="I65" s="238"/>
      <c r="J65" s="238"/>
      <c r="K65" s="238"/>
      <c r="L65" s="238"/>
      <c r="M65" s="239"/>
      <c r="N65" s="142"/>
      <c r="O65" s="332">
        <f t="shared" si="0"/>
      </c>
      <c r="P65" s="151"/>
      <c r="Q65" s="152"/>
      <c r="R65" s="278"/>
      <c r="S65" s="153"/>
      <c r="T65" s="278"/>
      <c r="U65" s="272"/>
      <c r="V65" s="267"/>
      <c r="W65" s="278"/>
      <c r="X65" s="153"/>
      <c r="Y65" s="278"/>
      <c r="Z65" s="153"/>
      <c r="AA65" s="283"/>
      <c r="AB65" s="79"/>
      <c r="AC65" s="142"/>
      <c r="AD65" s="338">
        <f t="shared" si="1"/>
      </c>
      <c r="AE65" s="175"/>
      <c r="AF65" s="322"/>
      <c r="AG65" s="141"/>
      <c r="AH65" s="288"/>
      <c r="AI65" s="363"/>
      <c r="AJ65" s="292"/>
      <c r="AK65" s="153"/>
      <c r="AL65" s="297"/>
      <c r="AM65" s="153"/>
      <c r="AN65" s="297"/>
      <c r="AO65" s="260"/>
      <c r="AP65" s="177"/>
      <c r="AQ65" s="92"/>
      <c r="AR65" s="92"/>
      <c r="AS65" s="92"/>
      <c r="AT65" s="92"/>
      <c r="AU65" s="92"/>
      <c r="AV65" s="92"/>
    </row>
    <row r="66" spans="1:48" ht="17.25">
      <c r="A66" s="352">
        <v>64</v>
      </c>
      <c r="B66" s="215"/>
      <c r="C66" s="216"/>
      <c r="D66" s="216"/>
      <c r="E66" s="236"/>
      <c r="F66" s="406"/>
      <c r="G66" s="237"/>
      <c r="H66" s="238"/>
      <c r="I66" s="238"/>
      <c r="J66" s="238"/>
      <c r="K66" s="238"/>
      <c r="L66" s="238"/>
      <c r="M66" s="239"/>
      <c r="N66" s="142"/>
      <c r="O66" s="332">
        <f t="shared" si="0"/>
      </c>
      <c r="P66" s="151"/>
      <c r="Q66" s="152"/>
      <c r="R66" s="278"/>
      <c r="S66" s="153"/>
      <c r="T66" s="278"/>
      <c r="U66" s="272"/>
      <c r="V66" s="267"/>
      <c r="W66" s="278"/>
      <c r="X66" s="153"/>
      <c r="Y66" s="278"/>
      <c r="Z66" s="153"/>
      <c r="AA66" s="283"/>
      <c r="AB66" s="79"/>
      <c r="AC66" s="142"/>
      <c r="AD66" s="338">
        <f t="shared" si="1"/>
      </c>
      <c r="AE66" s="175"/>
      <c r="AF66" s="322"/>
      <c r="AG66" s="141"/>
      <c r="AH66" s="288"/>
      <c r="AI66" s="363"/>
      <c r="AJ66" s="292"/>
      <c r="AK66" s="153"/>
      <c r="AL66" s="297"/>
      <c r="AM66" s="153"/>
      <c r="AN66" s="297"/>
      <c r="AO66" s="260"/>
      <c r="AP66" s="177"/>
      <c r="AQ66" s="92"/>
      <c r="AR66" s="92"/>
      <c r="AS66" s="92"/>
      <c r="AT66" s="92"/>
      <c r="AU66" s="92"/>
      <c r="AV66" s="92"/>
    </row>
    <row r="67" spans="1:48" ht="17.25">
      <c r="A67" s="352">
        <v>65</v>
      </c>
      <c r="B67" s="215"/>
      <c r="C67" s="216"/>
      <c r="D67" s="216"/>
      <c r="E67" s="240"/>
      <c r="F67" s="430"/>
      <c r="G67" s="242"/>
      <c r="H67" s="243"/>
      <c r="I67" s="243"/>
      <c r="J67" s="243"/>
      <c r="K67" s="238"/>
      <c r="L67" s="243"/>
      <c r="M67" s="244"/>
      <c r="N67" s="144"/>
      <c r="O67" s="333">
        <f t="shared" si="0"/>
      </c>
      <c r="P67" s="156"/>
      <c r="Q67" s="157"/>
      <c r="R67" s="279"/>
      <c r="S67" s="158"/>
      <c r="T67" s="279"/>
      <c r="U67" s="273"/>
      <c r="V67" s="268"/>
      <c r="W67" s="279"/>
      <c r="X67" s="158"/>
      <c r="Y67" s="279"/>
      <c r="Z67" s="158"/>
      <c r="AA67" s="284"/>
      <c r="AB67" s="79"/>
      <c r="AC67" s="144"/>
      <c r="AD67" s="339">
        <f t="shared" si="1"/>
      </c>
      <c r="AE67" s="178"/>
      <c r="AF67" s="323"/>
      <c r="AG67" s="143"/>
      <c r="AH67" s="289"/>
      <c r="AI67" s="364"/>
      <c r="AJ67" s="293"/>
      <c r="AK67" s="158"/>
      <c r="AL67" s="298"/>
      <c r="AM67" s="158"/>
      <c r="AN67" s="298"/>
      <c r="AO67" s="261"/>
      <c r="AP67" s="180"/>
      <c r="AQ67" s="92"/>
      <c r="AR67" s="92"/>
      <c r="AS67" s="92"/>
      <c r="AT67" s="92"/>
      <c r="AU67" s="92"/>
      <c r="AV67" s="92"/>
    </row>
    <row r="68" spans="1:48" ht="17.25">
      <c r="A68" s="352">
        <v>66</v>
      </c>
      <c r="B68" s="215"/>
      <c r="C68" s="216"/>
      <c r="D68" s="216"/>
      <c r="E68" s="245"/>
      <c r="F68" s="406"/>
      <c r="G68" s="246"/>
      <c r="H68" s="247"/>
      <c r="I68" s="247"/>
      <c r="J68" s="247"/>
      <c r="K68" s="247"/>
      <c r="L68" s="247"/>
      <c r="M68" s="248"/>
      <c r="N68" s="146"/>
      <c r="O68" s="334">
        <f>IF(SUMIF(P68:AA68,1,P$1:AA$1)=0,"",SUMIF(P68:AA68,1,P$1:AA$1))</f>
      </c>
      <c r="P68" s="161"/>
      <c r="Q68" s="162"/>
      <c r="R68" s="280"/>
      <c r="S68" s="163"/>
      <c r="T68" s="280"/>
      <c r="U68" s="274"/>
      <c r="V68" s="269"/>
      <c r="W68" s="280"/>
      <c r="X68" s="163"/>
      <c r="Y68" s="280"/>
      <c r="Z68" s="163"/>
      <c r="AA68" s="285"/>
      <c r="AB68" s="79"/>
      <c r="AC68" s="146"/>
      <c r="AD68" s="340">
        <f>IF(SUMIF(AE68:AO68,1,AE$1:AO$1)=0,"",SUMIF(AE68:AO68,1,AE$1:AO$1))</f>
      </c>
      <c r="AE68" s="181"/>
      <c r="AF68" s="324"/>
      <c r="AG68" s="145"/>
      <c r="AH68" s="290"/>
      <c r="AI68" s="365"/>
      <c r="AJ68" s="294"/>
      <c r="AK68" s="163"/>
      <c r="AL68" s="299"/>
      <c r="AM68" s="163"/>
      <c r="AN68" s="299"/>
      <c r="AO68" s="262"/>
      <c r="AP68" s="183"/>
      <c r="AQ68" s="92"/>
      <c r="AR68" s="92"/>
      <c r="AS68" s="92"/>
      <c r="AT68" s="92"/>
      <c r="AU68" s="92"/>
      <c r="AV68" s="92"/>
    </row>
    <row r="69" spans="1:48" ht="17.25">
      <c r="A69" s="352">
        <v>67</v>
      </c>
      <c r="B69" s="215"/>
      <c r="C69" s="216"/>
      <c r="D69" s="216"/>
      <c r="E69" s="236"/>
      <c r="F69" s="406"/>
      <c r="G69" s="237"/>
      <c r="H69" s="238"/>
      <c r="I69" s="238"/>
      <c r="J69" s="238"/>
      <c r="K69" s="238"/>
      <c r="L69" s="238"/>
      <c r="M69" s="239"/>
      <c r="N69" s="142"/>
      <c r="O69" s="332">
        <f>IF(SUMIF(P69:AA69,1,P$1:AA$1)=0,"",SUMIF(P69:AA69,1,P$1:AA$1))</f>
      </c>
      <c r="P69" s="151"/>
      <c r="Q69" s="152"/>
      <c r="R69" s="278"/>
      <c r="S69" s="153"/>
      <c r="T69" s="278"/>
      <c r="U69" s="272"/>
      <c r="V69" s="267"/>
      <c r="W69" s="278"/>
      <c r="X69" s="153"/>
      <c r="Y69" s="278"/>
      <c r="Z69" s="153"/>
      <c r="AA69" s="283"/>
      <c r="AB69" s="79"/>
      <c r="AC69" s="142"/>
      <c r="AD69" s="338">
        <f>IF(SUMIF(AE69:AO69,1,AE$1:AO$1)=0,"",SUMIF(AE69:AO69,1,AE$1:AO$1))</f>
      </c>
      <c r="AE69" s="175"/>
      <c r="AF69" s="322"/>
      <c r="AG69" s="141"/>
      <c r="AH69" s="288"/>
      <c r="AI69" s="363"/>
      <c r="AJ69" s="292"/>
      <c r="AK69" s="153"/>
      <c r="AL69" s="297"/>
      <c r="AM69" s="153"/>
      <c r="AN69" s="297"/>
      <c r="AO69" s="260"/>
      <c r="AP69" s="177"/>
      <c r="AQ69" s="92"/>
      <c r="AR69" s="92"/>
      <c r="AS69" s="92"/>
      <c r="AT69" s="92"/>
      <c r="AU69" s="92"/>
      <c r="AV69" s="92"/>
    </row>
    <row r="70" spans="1:48" ht="17.25">
      <c r="A70" s="352">
        <v>68</v>
      </c>
      <c r="B70" s="215"/>
      <c r="C70" s="216"/>
      <c r="D70" s="216"/>
      <c r="E70" s="236"/>
      <c r="F70" s="406"/>
      <c r="G70" s="237"/>
      <c r="H70" s="238"/>
      <c r="I70" s="238"/>
      <c r="J70" s="238"/>
      <c r="K70" s="238"/>
      <c r="L70" s="238"/>
      <c r="M70" s="239"/>
      <c r="N70" s="142"/>
      <c r="O70" s="332">
        <f>IF(SUMIF(P70:AA70,1,P$1:AA$1)=0,"",SUMIF(P70:AA70,1,P$1:AA$1))</f>
      </c>
      <c r="P70" s="151"/>
      <c r="Q70" s="152"/>
      <c r="R70" s="278"/>
      <c r="S70" s="153"/>
      <c r="T70" s="278"/>
      <c r="U70" s="272"/>
      <c r="V70" s="267"/>
      <c r="W70" s="278"/>
      <c r="X70" s="153"/>
      <c r="Y70" s="278"/>
      <c r="Z70" s="153"/>
      <c r="AA70" s="283"/>
      <c r="AB70" s="79"/>
      <c r="AC70" s="142"/>
      <c r="AD70" s="338">
        <f>IF(SUMIF(AE70:AO70,1,AE$1:AO$1)=0,"",SUMIF(AE70:AO70,1,AE$1:AO$1))</f>
      </c>
      <c r="AE70" s="175"/>
      <c r="AF70" s="322"/>
      <c r="AG70" s="141"/>
      <c r="AH70" s="288"/>
      <c r="AI70" s="363"/>
      <c r="AJ70" s="292"/>
      <c r="AK70" s="153"/>
      <c r="AL70" s="297"/>
      <c r="AM70" s="153"/>
      <c r="AN70" s="297"/>
      <c r="AO70" s="260"/>
      <c r="AP70" s="177"/>
      <c r="AQ70" s="92"/>
      <c r="AR70" s="92"/>
      <c r="AS70" s="92"/>
      <c r="AT70" s="92"/>
      <c r="AU70" s="92"/>
      <c r="AV70" s="92"/>
    </row>
    <row r="71" spans="1:48" ht="17.25">
      <c r="A71" s="352">
        <v>69</v>
      </c>
      <c r="B71" s="215"/>
      <c r="C71" s="216"/>
      <c r="D71" s="216"/>
      <c r="E71" s="236"/>
      <c r="F71" s="406"/>
      <c r="G71" s="237"/>
      <c r="H71" s="238"/>
      <c r="I71" s="238"/>
      <c r="J71" s="238"/>
      <c r="K71" s="238"/>
      <c r="L71" s="238"/>
      <c r="M71" s="239"/>
      <c r="N71" s="142"/>
      <c r="O71" s="332">
        <f>IF(SUMIF(P71:AA71,1,P$1:AA$1)=0,"",SUMIF(P71:AA71,1,P$1:AA$1))</f>
      </c>
      <c r="P71" s="151"/>
      <c r="Q71" s="152"/>
      <c r="R71" s="278"/>
      <c r="S71" s="153"/>
      <c r="T71" s="278"/>
      <c r="U71" s="272"/>
      <c r="V71" s="267"/>
      <c r="W71" s="278"/>
      <c r="X71" s="153"/>
      <c r="Y71" s="278"/>
      <c r="Z71" s="153"/>
      <c r="AA71" s="283"/>
      <c r="AB71" s="79"/>
      <c r="AC71" s="142"/>
      <c r="AD71" s="338">
        <f>IF(SUMIF(AE71:AO71,1,AE$1:AO$1)=0,"",SUMIF(AE71:AO71,1,AE$1:AO$1))</f>
      </c>
      <c r="AE71" s="175"/>
      <c r="AF71" s="322"/>
      <c r="AG71" s="141"/>
      <c r="AH71" s="288"/>
      <c r="AI71" s="363"/>
      <c r="AJ71" s="292"/>
      <c r="AK71" s="153"/>
      <c r="AL71" s="297"/>
      <c r="AM71" s="153"/>
      <c r="AN71" s="297"/>
      <c r="AO71" s="260"/>
      <c r="AP71" s="177"/>
      <c r="AQ71" s="92"/>
      <c r="AR71" s="92"/>
      <c r="AS71" s="92"/>
      <c r="AT71" s="92"/>
      <c r="AU71" s="92"/>
      <c r="AV71" s="92"/>
    </row>
    <row r="72" spans="1:48" ht="18" thickBot="1">
      <c r="A72" s="352">
        <v>70</v>
      </c>
      <c r="B72" s="215"/>
      <c r="C72" s="216"/>
      <c r="D72" s="216"/>
      <c r="E72" s="240"/>
      <c r="F72" s="430"/>
      <c r="G72" s="242"/>
      <c r="H72" s="243"/>
      <c r="I72" s="243"/>
      <c r="J72" s="243"/>
      <c r="K72" s="238"/>
      <c r="L72" s="243"/>
      <c r="M72" s="244"/>
      <c r="N72" s="144"/>
      <c r="O72" s="333">
        <f>IF(SUMIF(P72:AA72,1,P$1:AA$1)=0,"",SUMIF(P72:AA72,1,P$1:AA$1))</f>
      </c>
      <c r="P72" s="156"/>
      <c r="Q72" s="157"/>
      <c r="R72" s="279"/>
      <c r="S72" s="158"/>
      <c r="T72" s="279"/>
      <c r="U72" s="273"/>
      <c r="V72" s="270"/>
      <c r="W72" s="281"/>
      <c r="X72" s="168"/>
      <c r="Y72" s="281"/>
      <c r="Z72" s="168"/>
      <c r="AA72" s="286"/>
      <c r="AB72" s="79"/>
      <c r="AC72" s="144"/>
      <c r="AD72" s="339">
        <f>IF(SUMIF(AE72:AO72,1,AE$1:AO$1)=0,"",SUMIF(AE72:AO72,1,AE$1:AO$1))</f>
      </c>
      <c r="AE72" s="178"/>
      <c r="AF72" s="323"/>
      <c r="AG72" s="143"/>
      <c r="AH72" s="289"/>
      <c r="AI72" s="364"/>
      <c r="AJ72" s="295"/>
      <c r="AK72" s="168"/>
      <c r="AL72" s="300"/>
      <c r="AM72" s="168"/>
      <c r="AN72" s="300"/>
      <c r="AO72" s="302"/>
      <c r="AP72" s="180"/>
      <c r="AQ72" s="92"/>
      <c r="AR72" s="92"/>
      <c r="AS72" s="92"/>
      <c r="AT72" s="92"/>
      <c r="AU72" s="92"/>
      <c r="AV72" s="92"/>
    </row>
    <row r="73" spans="1:48" ht="17.25">
      <c r="A73" s="352"/>
      <c r="B73" s="215"/>
      <c r="C73" s="216"/>
      <c r="D73" s="216"/>
      <c r="E73" s="245"/>
      <c r="F73" s="235"/>
      <c r="G73" s="246"/>
      <c r="H73" s="247"/>
      <c r="I73" s="247"/>
      <c r="J73" s="247"/>
      <c r="K73" s="247"/>
      <c r="L73" s="247"/>
      <c r="M73" s="248"/>
      <c r="N73" s="146"/>
      <c r="O73" s="334"/>
      <c r="P73" s="161"/>
      <c r="Q73" s="162"/>
      <c r="R73" s="163"/>
      <c r="S73" s="163"/>
      <c r="T73" s="163"/>
      <c r="U73" s="164"/>
      <c r="V73" s="263"/>
      <c r="W73" s="264"/>
      <c r="X73" s="264"/>
      <c r="Y73" s="264"/>
      <c r="Z73" s="264"/>
      <c r="AA73" s="275"/>
      <c r="AB73" s="79"/>
      <c r="AC73" s="146"/>
      <c r="AD73" s="340"/>
      <c r="AE73" s="181"/>
      <c r="AF73" s="182"/>
      <c r="AG73" s="145"/>
      <c r="AH73" s="301"/>
      <c r="AI73" s="366"/>
      <c r="AJ73" s="263"/>
      <c r="AK73" s="264"/>
      <c r="AL73" s="264"/>
      <c r="AM73" s="264"/>
      <c r="AN73" s="264"/>
      <c r="AO73" s="275"/>
      <c r="AP73" s="183"/>
      <c r="AQ73" s="92"/>
      <c r="AR73" s="92"/>
      <c r="AS73" s="92"/>
      <c r="AT73" s="92"/>
      <c r="AU73" s="92"/>
      <c r="AV73" s="92"/>
    </row>
    <row r="74" spans="1:48" ht="17.25">
      <c r="A74" s="352"/>
      <c r="B74" s="215"/>
      <c r="C74" s="216"/>
      <c r="D74" s="216"/>
      <c r="E74" s="236"/>
      <c r="F74" s="235"/>
      <c r="G74" s="237"/>
      <c r="H74" s="238"/>
      <c r="I74" s="238"/>
      <c r="J74" s="238"/>
      <c r="K74" s="238"/>
      <c r="L74" s="238"/>
      <c r="M74" s="239"/>
      <c r="N74" s="142"/>
      <c r="O74" s="332"/>
      <c r="P74" s="151"/>
      <c r="Q74" s="152"/>
      <c r="R74" s="153"/>
      <c r="S74" s="153"/>
      <c r="T74" s="153"/>
      <c r="U74" s="154"/>
      <c r="V74" s="152"/>
      <c r="W74" s="153"/>
      <c r="X74" s="153"/>
      <c r="Y74" s="153"/>
      <c r="Z74" s="153"/>
      <c r="AA74" s="155"/>
      <c r="AB74" s="79"/>
      <c r="AC74" s="142"/>
      <c r="AD74" s="338"/>
      <c r="AE74" s="175"/>
      <c r="AF74" s="176"/>
      <c r="AG74" s="141"/>
      <c r="AH74" s="141"/>
      <c r="AI74" s="367"/>
      <c r="AJ74" s="152"/>
      <c r="AK74" s="153"/>
      <c r="AL74" s="153"/>
      <c r="AM74" s="153"/>
      <c r="AN74" s="153"/>
      <c r="AO74" s="155"/>
      <c r="AP74" s="177"/>
      <c r="AQ74" s="92"/>
      <c r="AR74" s="92"/>
      <c r="AS74" s="92"/>
      <c r="AT74" s="92"/>
      <c r="AU74" s="92"/>
      <c r="AV74" s="92"/>
    </row>
    <row r="75" spans="1:48" ht="17.25">
      <c r="A75" s="352"/>
      <c r="B75" s="215"/>
      <c r="C75" s="216"/>
      <c r="D75" s="216"/>
      <c r="E75" s="236"/>
      <c r="F75" s="235"/>
      <c r="G75" s="237"/>
      <c r="H75" s="238"/>
      <c r="I75" s="238"/>
      <c r="J75" s="238"/>
      <c r="K75" s="238"/>
      <c r="L75" s="238"/>
      <c r="M75" s="239"/>
      <c r="N75" s="142"/>
      <c r="O75" s="332"/>
      <c r="P75" s="151"/>
      <c r="Q75" s="152"/>
      <c r="R75" s="153"/>
      <c r="S75" s="153"/>
      <c r="T75" s="153"/>
      <c r="U75" s="154"/>
      <c r="V75" s="152"/>
      <c r="W75" s="153"/>
      <c r="X75" s="153"/>
      <c r="Y75" s="153"/>
      <c r="Z75" s="153"/>
      <c r="AA75" s="155"/>
      <c r="AB75" s="79"/>
      <c r="AC75" s="142"/>
      <c r="AD75" s="338"/>
      <c r="AE75" s="175"/>
      <c r="AF75" s="176"/>
      <c r="AG75" s="141"/>
      <c r="AH75" s="141"/>
      <c r="AI75" s="367"/>
      <c r="AJ75" s="152"/>
      <c r="AK75" s="153"/>
      <c r="AL75" s="153"/>
      <c r="AM75" s="153"/>
      <c r="AN75" s="153"/>
      <c r="AO75" s="155"/>
      <c r="AP75" s="177"/>
      <c r="AQ75" s="92"/>
      <c r="AR75" s="92"/>
      <c r="AS75" s="92"/>
      <c r="AT75" s="92"/>
      <c r="AU75" s="92"/>
      <c r="AV75" s="92"/>
    </row>
    <row r="76" spans="1:48" ht="17.25">
      <c r="A76" s="352"/>
      <c r="B76" s="215"/>
      <c r="C76" s="216"/>
      <c r="D76" s="216"/>
      <c r="E76" s="236"/>
      <c r="F76" s="235"/>
      <c r="G76" s="237"/>
      <c r="H76" s="238"/>
      <c r="I76" s="238"/>
      <c r="J76" s="238"/>
      <c r="K76" s="238"/>
      <c r="L76" s="238"/>
      <c r="M76" s="239"/>
      <c r="N76" s="142"/>
      <c r="O76" s="332"/>
      <c r="P76" s="151"/>
      <c r="Q76" s="152"/>
      <c r="R76" s="153"/>
      <c r="S76" s="153"/>
      <c r="T76" s="153"/>
      <c r="U76" s="154"/>
      <c r="V76" s="152"/>
      <c r="W76" s="153"/>
      <c r="X76" s="153"/>
      <c r="Y76" s="153"/>
      <c r="Z76" s="153"/>
      <c r="AA76" s="155"/>
      <c r="AB76" s="79"/>
      <c r="AC76" s="142"/>
      <c r="AD76" s="338"/>
      <c r="AE76" s="175"/>
      <c r="AF76" s="176"/>
      <c r="AG76" s="141"/>
      <c r="AH76" s="141"/>
      <c r="AI76" s="367"/>
      <c r="AJ76" s="152"/>
      <c r="AK76" s="153"/>
      <c r="AL76" s="153"/>
      <c r="AM76" s="153"/>
      <c r="AN76" s="153"/>
      <c r="AO76" s="155"/>
      <c r="AP76" s="177"/>
      <c r="AQ76" s="92"/>
      <c r="AR76" s="92"/>
      <c r="AS76" s="92"/>
      <c r="AT76" s="92"/>
      <c r="AU76" s="92"/>
      <c r="AV76" s="92"/>
    </row>
    <row r="77" spans="1:48" ht="17.25">
      <c r="A77" s="352"/>
      <c r="B77" s="215"/>
      <c r="C77" s="216"/>
      <c r="D77" s="216"/>
      <c r="E77" s="240"/>
      <c r="F77" s="241"/>
      <c r="G77" s="242"/>
      <c r="H77" s="243"/>
      <c r="I77" s="243"/>
      <c r="J77" s="243"/>
      <c r="K77" s="238"/>
      <c r="L77" s="243"/>
      <c r="M77" s="244"/>
      <c r="N77" s="144"/>
      <c r="O77" s="333"/>
      <c r="P77" s="156"/>
      <c r="Q77" s="157"/>
      <c r="R77" s="158"/>
      <c r="S77" s="158"/>
      <c r="T77" s="158"/>
      <c r="U77" s="159"/>
      <c r="V77" s="157"/>
      <c r="W77" s="158"/>
      <c r="X77" s="158"/>
      <c r="Y77" s="158"/>
      <c r="Z77" s="158"/>
      <c r="AA77" s="160"/>
      <c r="AB77" s="79"/>
      <c r="AC77" s="144"/>
      <c r="AD77" s="339"/>
      <c r="AE77" s="178"/>
      <c r="AF77" s="179"/>
      <c r="AG77" s="143"/>
      <c r="AH77" s="143"/>
      <c r="AI77" s="368"/>
      <c r="AJ77" s="157"/>
      <c r="AK77" s="158"/>
      <c r="AL77" s="158"/>
      <c r="AM77" s="158"/>
      <c r="AN77" s="158"/>
      <c r="AO77" s="160"/>
      <c r="AP77" s="180"/>
      <c r="AQ77" s="92"/>
      <c r="AR77" s="92"/>
      <c r="AS77" s="92"/>
      <c r="AT77" s="92"/>
      <c r="AU77" s="92"/>
      <c r="AV77" s="92"/>
    </row>
    <row r="78" spans="1:48" ht="17.25">
      <c r="A78" s="352"/>
      <c r="B78" s="215"/>
      <c r="C78" s="216"/>
      <c r="D78" s="216"/>
      <c r="E78" s="245"/>
      <c r="F78" s="235"/>
      <c r="G78" s="246"/>
      <c r="H78" s="247"/>
      <c r="I78" s="247"/>
      <c r="J78" s="247"/>
      <c r="K78" s="247"/>
      <c r="L78" s="247"/>
      <c r="M78" s="248"/>
      <c r="N78" s="146"/>
      <c r="O78" s="334"/>
      <c r="P78" s="161"/>
      <c r="Q78" s="162"/>
      <c r="R78" s="163"/>
      <c r="S78" s="163"/>
      <c r="T78" s="163"/>
      <c r="U78" s="164"/>
      <c r="V78" s="162"/>
      <c r="W78" s="163"/>
      <c r="X78" s="163"/>
      <c r="Y78" s="163"/>
      <c r="Z78" s="163"/>
      <c r="AA78" s="165"/>
      <c r="AB78" s="79"/>
      <c r="AC78" s="146"/>
      <c r="AD78" s="340"/>
      <c r="AE78" s="181"/>
      <c r="AF78" s="182"/>
      <c r="AG78" s="145"/>
      <c r="AH78" s="145"/>
      <c r="AI78" s="366"/>
      <c r="AJ78" s="162"/>
      <c r="AK78" s="163"/>
      <c r="AL78" s="163"/>
      <c r="AM78" s="163"/>
      <c r="AN78" s="163"/>
      <c r="AO78" s="165"/>
      <c r="AP78" s="183"/>
      <c r="AQ78" s="92"/>
      <c r="AR78" s="92"/>
      <c r="AS78" s="92"/>
      <c r="AT78" s="92"/>
      <c r="AU78" s="92"/>
      <c r="AV78" s="92"/>
    </row>
    <row r="79" spans="1:48" ht="17.25">
      <c r="A79" s="352"/>
      <c r="B79" s="215"/>
      <c r="C79" s="216"/>
      <c r="D79" s="216"/>
      <c r="E79" s="236"/>
      <c r="F79" s="235"/>
      <c r="G79" s="237"/>
      <c r="H79" s="238"/>
      <c r="I79" s="238"/>
      <c r="J79" s="238"/>
      <c r="K79" s="238"/>
      <c r="L79" s="238"/>
      <c r="M79" s="239"/>
      <c r="N79" s="142"/>
      <c r="O79" s="332"/>
      <c r="P79" s="151"/>
      <c r="Q79" s="152"/>
      <c r="R79" s="153"/>
      <c r="S79" s="153"/>
      <c r="T79" s="153"/>
      <c r="U79" s="154"/>
      <c r="V79" s="152"/>
      <c r="W79" s="153"/>
      <c r="X79" s="153"/>
      <c r="Y79" s="153"/>
      <c r="Z79" s="153"/>
      <c r="AA79" s="155"/>
      <c r="AB79" s="79"/>
      <c r="AC79" s="142"/>
      <c r="AD79" s="338"/>
      <c r="AE79" s="175"/>
      <c r="AF79" s="176"/>
      <c r="AG79" s="141"/>
      <c r="AH79" s="141"/>
      <c r="AI79" s="367"/>
      <c r="AJ79" s="152"/>
      <c r="AK79" s="153"/>
      <c r="AL79" s="153"/>
      <c r="AM79" s="153"/>
      <c r="AN79" s="153"/>
      <c r="AO79" s="155"/>
      <c r="AP79" s="177"/>
      <c r="AQ79" s="92"/>
      <c r="AR79" s="92"/>
      <c r="AS79" s="92"/>
      <c r="AT79" s="92"/>
      <c r="AU79" s="92"/>
      <c r="AV79" s="92"/>
    </row>
    <row r="80" spans="1:48" ht="17.25">
      <c r="A80" s="352"/>
      <c r="B80" s="215"/>
      <c r="C80" s="216"/>
      <c r="D80" s="216"/>
      <c r="E80" s="236"/>
      <c r="F80" s="235"/>
      <c r="G80" s="237"/>
      <c r="H80" s="238"/>
      <c r="I80" s="238"/>
      <c r="J80" s="238"/>
      <c r="K80" s="238"/>
      <c r="L80" s="238"/>
      <c r="M80" s="239"/>
      <c r="N80" s="142"/>
      <c r="O80" s="332"/>
      <c r="P80" s="151"/>
      <c r="Q80" s="152"/>
      <c r="R80" s="153"/>
      <c r="S80" s="153"/>
      <c r="T80" s="153"/>
      <c r="U80" s="154"/>
      <c r="V80" s="152"/>
      <c r="W80" s="153"/>
      <c r="X80" s="153"/>
      <c r="Y80" s="153"/>
      <c r="Z80" s="153"/>
      <c r="AA80" s="155"/>
      <c r="AB80" s="79"/>
      <c r="AC80" s="142"/>
      <c r="AD80" s="338"/>
      <c r="AE80" s="175"/>
      <c r="AF80" s="176"/>
      <c r="AG80" s="141"/>
      <c r="AH80" s="141"/>
      <c r="AI80" s="367"/>
      <c r="AJ80" s="152"/>
      <c r="AK80" s="153"/>
      <c r="AL80" s="153"/>
      <c r="AM80" s="153"/>
      <c r="AN80" s="153"/>
      <c r="AO80" s="155"/>
      <c r="AP80" s="177"/>
      <c r="AQ80" s="92"/>
      <c r="AR80" s="92"/>
      <c r="AS80" s="92"/>
      <c r="AT80" s="92"/>
      <c r="AU80" s="92"/>
      <c r="AV80" s="92"/>
    </row>
    <row r="81" spans="1:48" ht="17.25">
      <c r="A81" s="352"/>
      <c r="B81" s="215"/>
      <c r="C81" s="216"/>
      <c r="D81" s="216"/>
      <c r="E81" s="236"/>
      <c r="F81" s="235"/>
      <c r="G81" s="237"/>
      <c r="H81" s="238"/>
      <c r="I81" s="238"/>
      <c r="J81" s="238"/>
      <c r="K81" s="238"/>
      <c r="L81" s="238"/>
      <c r="M81" s="239"/>
      <c r="N81" s="142"/>
      <c r="O81" s="332"/>
      <c r="P81" s="151"/>
      <c r="Q81" s="152"/>
      <c r="R81" s="153"/>
      <c r="S81" s="153"/>
      <c r="T81" s="153"/>
      <c r="U81" s="154"/>
      <c r="V81" s="152"/>
      <c r="W81" s="153"/>
      <c r="X81" s="153"/>
      <c r="Y81" s="153"/>
      <c r="Z81" s="153"/>
      <c r="AA81" s="155"/>
      <c r="AB81" s="79"/>
      <c r="AC81" s="142"/>
      <c r="AD81" s="338"/>
      <c r="AE81" s="175"/>
      <c r="AF81" s="176"/>
      <c r="AG81" s="141"/>
      <c r="AH81" s="141"/>
      <c r="AI81" s="367"/>
      <c r="AJ81" s="152"/>
      <c r="AK81" s="153"/>
      <c r="AL81" s="153"/>
      <c r="AM81" s="153"/>
      <c r="AN81" s="153"/>
      <c r="AO81" s="155"/>
      <c r="AP81" s="177"/>
      <c r="AQ81" s="92"/>
      <c r="AR81" s="92"/>
      <c r="AS81" s="92"/>
      <c r="AT81" s="92"/>
      <c r="AU81" s="92"/>
      <c r="AV81" s="92"/>
    </row>
    <row r="82" spans="1:48" ht="17.25">
      <c r="A82" s="352"/>
      <c r="B82" s="215"/>
      <c r="C82" s="216"/>
      <c r="D82" s="216"/>
      <c r="E82" s="240"/>
      <c r="F82" s="241"/>
      <c r="G82" s="242"/>
      <c r="H82" s="243"/>
      <c r="I82" s="243"/>
      <c r="J82" s="243"/>
      <c r="K82" s="238"/>
      <c r="L82" s="243"/>
      <c r="M82" s="244"/>
      <c r="N82" s="144"/>
      <c r="O82" s="333"/>
      <c r="P82" s="156"/>
      <c r="Q82" s="157"/>
      <c r="R82" s="158"/>
      <c r="S82" s="158"/>
      <c r="T82" s="158"/>
      <c r="U82" s="159"/>
      <c r="V82" s="157"/>
      <c r="W82" s="158"/>
      <c r="X82" s="158"/>
      <c r="Y82" s="158"/>
      <c r="Z82" s="158"/>
      <c r="AA82" s="160"/>
      <c r="AB82" s="79"/>
      <c r="AC82" s="144"/>
      <c r="AD82" s="339"/>
      <c r="AE82" s="178"/>
      <c r="AF82" s="179"/>
      <c r="AG82" s="143"/>
      <c r="AH82" s="143"/>
      <c r="AI82" s="368"/>
      <c r="AJ82" s="157"/>
      <c r="AK82" s="158"/>
      <c r="AL82" s="158"/>
      <c r="AM82" s="158"/>
      <c r="AN82" s="158"/>
      <c r="AO82" s="160"/>
      <c r="AP82" s="180"/>
      <c r="AQ82" s="92"/>
      <c r="AR82" s="92"/>
      <c r="AS82" s="92"/>
      <c r="AT82" s="92"/>
      <c r="AU82" s="92"/>
      <c r="AV82" s="92"/>
    </row>
    <row r="83" spans="1:48" ht="17.25">
      <c r="A83" s="352"/>
      <c r="B83" s="215"/>
      <c r="C83" s="216"/>
      <c r="D83" s="216"/>
      <c r="E83" s="245"/>
      <c r="F83" s="235"/>
      <c r="G83" s="246"/>
      <c r="H83" s="247"/>
      <c r="I83" s="247"/>
      <c r="J83" s="247"/>
      <c r="K83" s="247"/>
      <c r="L83" s="247"/>
      <c r="M83" s="248"/>
      <c r="N83" s="146"/>
      <c r="O83" s="334"/>
      <c r="P83" s="161"/>
      <c r="Q83" s="162"/>
      <c r="R83" s="163"/>
      <c r="S83" s="163"/>
      <c r="T83" s="163"/>
      <c r="U83" s="164"/>
      <c r="V83" s="162"/>
      <c r="W83" s="163"/>
      <c r="X83" s="163"/>
      <c r="Y83" s="163"/>
      <c r="Z83" s="163"/>
      <c r="AA83" s="165"/>
      <c r="AB83" s="79"/>
      <c r="AC83" s="146"/>
      <c r="AD83" s="340"/>
      <c r="AE83" s="181"/>
      <c r="AF83" s="182"/>
      <c r="AG83" s="145"/>
      <c r="AH83" s="145"/>
      <c r="AI83" s="366"/>
      <c r="AJ83" s="162"/>
      <c r="AK83" s="163"/>
      <c r="AL83" s="163"/>
      <c r="AM83" s="163"/>
      <c r="AN83" s="163"/>
      <c r="AO83" s="165"/>
      <c r="AP83" s="183"/>
      <c r="AQ83" s="92"/>
      <c r="AR83" s="92"/>
      <c r="AS83" s="92"/>
      <c r="AT83" s="92"/>
      <c r="AU83" s="92"/>
      <c r="AV83" s="92"/>
    </row>
    <row r="84" spans="1:48" ht="17.25">
      <c r="A84" s="352"/>
      <c r="B84" s="215"/>
      <c r="C84" s="216"/>
      <c r="D84" s="216"/>
      <c r="E84" s="236"/>
      <c r="F84" s="235"/>
      <c r="G84" s="237"/>
      <c r="H84" s="238"/>
      <c r="I84" s="238"/>
      <c r="J84" s="238"/>
      <c r="K84" s="238"/>
      <c r="L84" s="238"/>
      <c r="M84" s="239"/>
      <c r="N84" s="142"/>
      <c r="O84" s="332"/>
      <c r="P84" s="151"/>
      <c r="Q84" s="152"/>
      <c r="R84" s="153"/>
      <c r="S84" s="153"/>
      <c r="T84" s="153"/>
      <c r="U84" s="154"/>
      <c r="V84" s="152"/>
      <c r="W84" s="153"/>
      <c r="X84" s="153"/>
      <c r="Y84" s="153"/>
      <c r="Z84" s="153"/>
      <c r="AA84" s="155"/>
      <c r="AB84" s="79"/>
      <c r="AC84" s="142"/>
      <c r="AD84" s="338"/>
      <c r="AE84" s="175"/>
      <c r="AF84" s="176"/>
      <c r="AG84" s="141"/>
      <c r="AH84" s="141"/>
      <c r="AI84" s="367"/>
      <c r="AJ84" s="152"/>
      <c r="AK84" s="153"/>
      <c r="AL84" s="153"/>
      <c r="AM84" s="153"/>
      <c r="AN84" s="153"/>
      <c r="AO84" s="155"/>
      <c r="AP84" s="177"/>
      <c r="AQ84" s="92"/>
      <c r="AR84" s="92"/>
      <c r="AS84" s="92"/>
      <c r="AT84" s="92"/>
      <c r="AU84" s="92"/>
      <c r="AV84" s="92"/>
    </row>
    <row r="85" spans="1:48" ht="17.25">
      <c r="A85" s="352"/>
      <c r="B85" s="215"/>
      <c r="C85" s="216"/>
      <c r="D85" s="216"/>
      <c r="E85" s="236"/>
      <c r="F85" s="235"/>
      <c r="G85" s="237"/>
      <c r="H85" s="238"/>
      <c r="I85" s="238"/>
      <c r="J85" s="238"/>
      <c r="K85" s="238"/>
      <c r="L85" s="238"/>
      <c r="M85" s="239"/>
      <c r="N85" s="142"/>
      <c r="O85" s="332"/>
      <c r="P85" s="151"/>
      <c r="Q85" s="152"/>
      <c r="R85" s="153"/>
      <c r="S85" s="153"/>
      <c r="T85" s="153"/>
      <c r="U85" s="154"/>
      <c r="V85" s="152"/>
      <c r="W85" s="153"/>
      <c r="X85" s="153"/>
      <c r="Y85" s="153"/>
      <c r="Z85" s="153"/>
      <c r="AA85" s="155"/>
      <c r="AB85" s="79"/>
      <c r="AC85" s="142"/>
      <c r="AD85" s="338"/>
      <c r="AE85" s="175"/>
      <c r="AF85" s="176"/>
      <c r="AG85" s="141"/>
      <c r="AH85" s="141"/>
      <c r="AI85" s="367"/>
      <c r="AJ85" s="152"/>
      <c r="AK85" s="153"/>
      <c r="AL85" s="153"/>
      <c r="AM85" s="153"/>
      <c r="AN85" s="153"/>
      <c r="AO85" s="155"/>
      <c r="AP85" s="177"/>
      <c r="AQ85" s="92"/>
      <c r="AR85" s="92"/>
      <c r="AS85" s="92"/>
      <c r="AT85" s="92"/>
      <c r="AU85" s="92"/>
      <c r="AV85" s="92"/>
    </row>
    <row r="86" spans="1:48" ht="17.25">
      <c r="A86" s="352"/>
      <c r="B86" s="215"/>
      <c r="C86" s="216"/>
      <c r="D86" s="216"/>
      <c r="E86" s="236"/>
      <c r="F86" s="235"/>
      <c r="G86" s="237"/>
      <c r="H86" s="238"/>
      <c r="I86" s="238"/>
      <c r="J86" s="238"/>
      <c r="K86" s="238"/>
      <c r="L86" s="238"/>
      <c r="M86" s="239"/>
      <c r="N86" s="142"/>
      <c r="O86" s="332"/>
      <c r="P86" s="151"/>
      <c r="Q86" s="152"/>
      <c r="R86" s="153"/>
      <c r="S86" s="153"/>
      <c r="T86" s="153"/>
      <c r="U86" s="154"/>
      <c r="V86" s="152"/>
      <c r="W86" s="153"/>
      <c r="X86" s="153"/>
      <c r="Y86" s="153"/>
      <c r="Z86" s="153"/>
      <c r="AA86" s="155"/>
      <c r="AB86" s="79"/>
      <c r="AC86" s="142"/>
      <c r="AD86" s="338"/>
      <c r="AE86" s="175"/>
      <c r="AF86" s="176"/>
      <c r="AG86" s="141"/>
      <c r="AH86" s="141"/>
      <c r="AI86" s="367"/>
      <c r="AJ86" s="152"/>
      <c r="AK86" s="153"/>
      <c r="AL86" s="153"/>
      <c r="AM86" s="153"/>
      <c r="AN86" s="153"/>
      <c r="AO86" s="155"/>
      <c r="AP86" s="177"/>
      <c r="AQ86" s="92"/>
      <c r="AR86" s="92"/>
      <c r="AS86" s="92"/>
      <c r="AT86" s="92"/>
      <c r="AU86" s="92"/>
      <c r="AV86" s="92"/>
    </row>
    <row r="87" spans="1:48" ht="17.25">
      <c r="A87" s="352"/>
      <c r="B87" s="215"/>
      <c r="C87" s="216"/>
      <c r="D87" s="216"/>
      <c r="E87" s="240"/>
      <c r="F87" s="241"/>
      <c r="G87" s="242"/>
      <c r="H87" s="243"/>
      <c r="I87" s="243"/>
      <c r="J87" s="243"/>
      <c r="K87" s="238"/>
      <c r="L87" s="243"/>
      <c r="M87" s="244"/>
      <c r="N87" s="144"/>
      <c r="O87" s="333"/>
      <c r="P87" s="156"/>
      <c r="Q87" s="157"/>
      <c r="R87" s="158"/>
      <c r="S87" s="158"/>
      <c r="T87" s="158"/>
      <c r="U87" s="159"/>
      <c r="V87" s="157"/>
      <c r="W87" s="158"/>
      <c r="X87" s="158"/>
      <c r="Y87" s="158"/>
      <c r="Z87" s="158"/>
      <c r="AA87" s="160"/>
      <c r="AB87" s="79"/>
      <c r="AC87" s="144"/>
      <c r="AD87" s="339"/>
      <c r="AE87" s="178"/>
      <c r="AF87" s="179"/>
      <c r="AG87" s="143"/>
      <c r="AH87" s="143"/>
      <c r="AI87" s="368"/>
      <c r="AJ87" s="157"/>
      <c r="AK87" s="158"/>
      <c r="AL87" s="158"/>
      <c r="AM87" s="158"/>
      <c r="AN87" s="158"/>
      <c r="AO87" s="160"/>
      <c r="AP87" s="180"/>
      <c r="AQ87" s="92"/>
      <c r="AR87" s="92"/>
      <c r="AS87" s="92"/>
      <c r="AT87" s="92"/>
      <c r="AU87" s="92"/>
      <c r="AV87" s="92"/>
    </row>
    <row r="88" spans="1:48" ht="17.25">
      <c r="A88" s="352"/>
      <c r="B88" s="215"/>
      <c r="C88" s="216"/>
      <c r="D88" s="216"/>
      <c r="E88" s="245"/>
      <c r="F88" s="235"/>
      <c r="G88" s="246"/>
      <c r="H88" s="247"/>
      <c r="I88" s="247"/>
      <c r="J88" s="247"/>
      <c r="K88" s="247"/>
      <c r="L88" s="247"/>
      <c r="M88" s="248"/>
      <c r="N88" s="146"/>
      <c r="O88" s="334"/>
      <c r="P88" s="161"/>
      <c r="Q88" s="162"/>
      <c r="R88" s="163"/>
      <c r="S88" s="163"/>
      <c r="T88" s="163"/>
      <c r="U88" s="164"/>
      <c r="V88" s="162"/>
      <c r="W88" s="163"/>
      <c r="X88" s="163"/>
      <c r="Y88" s="163"/>
      <c r="Z88" s="163"/>
      <c r="AA88" s="165"/>
      <c r="AB88" s="79"/>
      <c r="AC88" s="146"/>
      <c r="AD88" s="340"/>
      <c r="AE88" s="181"/>
      <c r="AF88" s="182"/>
      <c r="AG88" s="145"/>
      <c r="AH88" s="145"/>
      <c r="AI88" s="366"/>
      <c r="AJ88" s="162"/>
      <c r="AK88" s="163"/>
      <c r="AL88" s="163"/>
      <c r="AM88" s="163"/>
      <c r="AN88" s="163"/>
      <c r="AO88" s="165"/>
      <c r="AP88" s="183"/>
      <c r="AQ88" s="92"/>
      <c r="AR88" s="92"/>
      <c r="AS88" s="92"/>
      <c r="AT88" s="92"/>
      <c r="AU88" s="92"/>
      <c r="AV88" s="92"/>
    </row>
    <row r="89" spans="1:48" ht="17.25">
      <c r="A89" s="352"/>
      <c r="B89" s="215"/>
      <c r="C89" s="216"/>
      <c r="D89" s="216"/>
      <c r="E89" s="236"/>
      <c r="F89" s="235"/>
      <c r="G89" s="237"/>
      <c r="H89" s="238"/>
      <c r="I89" s="238"/>
      <c r="J89" s="238"/>
      <c r="K89" s="238"/>
      <c r="L89" s="238"/>
      <c r="M89" s="239"/>
      <c r="N89" s="142"/>
      <c r="O89" s="332"/>
      <c r="P89" s="151"/>
      <c r="Q89" s="152"/>
      <c r="R89" s="153"/>
      <c r="S89" s="153"/>
      <c r="T89" s="153"/>
      <c r="U89" s="154"/>
      <c r="V89" s="152"/>
      <c r="W89" s="153"/>
      <c r="X89" s="153"/>
      <c r="Y89" s="153"/>
      <c r="Z89" s="153"/>
      <c r="AA89" s="155"/>
      <c r="AB89" s="79"/>
      <c r="AC89" s="142"/>
      <c r="AD89" s="338"/>
      <c r="AE89" s="175"/>
      <c r="AF89" s="176"/>
      <c r="AG89" s="141"/>
      <c r="AH89" s="141"/>
      <c r="AI89" s="367"/>
      <c r="AJ89" s="152"/>
      <c r="AK89" s="153"/>
      <c r="AL89" s="153"/>
      <c r="AM89" s="153"/>
      <c r="AN89" s="153"/>
      <c r="AO89" s="155"/>
      <c r="AP89" s="177"/>
      <c r="AQ89" s="92"/>
      <c r="AR89" s="92"/>
      <c r="AS89" s="92"/>
      <c r="AT89" s="92"/>
      <c r="AU89" s="92"/>
      <c r="AV89" s="92"/>
    </row>
    <row r="90" spans="1:48" ht="17.25">
      <c r="A90" s="352"/>
      <c r="B90" s="215"/>
      <c r="C90" s="216"/>
      <c r="D90" s="216"/>
      <c r="E90" s="236"/>
      <c r="F90" s="235"/>
      <c r="G90" s="237"/>
      <c r="H90" s="238"/>
      <c r="I90" s="238"/>
      <c r="J90" s="238"/>
      <c r="K90" s="238"/>
      <c r="L90" s="238"/>
      <c r="M90" s="239"/>
      <c r="N90" s="142"/>
      <c r="O90" s="332"/>
      <c r="P90" s="151"/>
      <c r="Q90" s="152"/>
      <c r="R90" s="153"/>
      <c r="S90" s="153"/>
      <c r="T90" s="153"/>
      <c r="U90" s="154"/>
      <c r="V90" s="152"/>
      <c r="W90" s="153"/>
      <c r="X90" s="153"/>
      <c r="Y90" s="153"/>
      <c r="Z90" s="153"/>
      <c r="AA90" s="155"/>
      <c r="AB90" s="79"/>
      <c r="AC90" s="142"/>
      <c r="AD90" s="338"/>
      <c r="AE90" s="175"/>
      <c r="AF90" s="176"/>
      <c r="AG90" s="141"/>
      <c r="AH90" s="141"/>
      <c r="AI90" s="367"/>
      <c r="AJ90" s="152"/>
      <c r="AK90" s="153"/>
      <c r="AL90" s="153"/>
      <c r="AM90" s="153"/>
      <c r="AN90" s="153"/>
      <c r="AO90" s="155"/>
      <c r="AP90" s="177"/>
      <c r="AQ90" s="92"/>
      <c r="AR90" s="92"/>
      <c r="AS90" s="92"/>
      <c r="AT90" s="92"/>
      <c r="AU90" s="92"/>
      <c r="AV90" s="92"/>
    </row>
    <row r="91" spans="1:48" ht="17.25">
      <c r="A91" s="352"/>
      <c r="B91" s="215"/>
      <c r="C91" s="216"/>
      <c r="D91" s="216"/>
      <c r="E91" s="236"/>
      <c r="F91" s="235"/>
      <c r="G91" s="237"/>
      <c r="H91" s="238"/>
      <c r="I91" s="238"/>
      <c r="J91" s="238"/>
      <c r="K91" s="238"/>
      <c r="L91" s="238"/>
      <c r="M91" s="239"/>
      <c r="N91" s="142"/>
      <c r="O91" s="332"/>
      <c r="P91" s="151"/>
      <c r="Q91" s="152"/>
      <c r="R91" s="153"/>
      <c r="S91" s="153"/>
      <c r="T91" s="153"/>
      <c r="U91" s="154"/>
      <c r="V91" s="152"/>
      <c r="W91" s="153"/>
      <c r="X91" s="153"/>
      <c r="Y91" s="153"/>
      <c r="Z91" s="153"/>
      <c r="AA91" s="155"/>
      <c r="AB91" s="79"/>
      <c r="AC91" s="142"/>
      <c r="AD91" s="338"/>
      <c r="AE91" s="175"/>
      <c r="AF91" s="176"/>
      <c r="AG91" s="141"/>
      <c r="AH91" s="141"/>
      <c r="AI91" s="367"/>
      <c r="AJ91" s="152"/>
      <c r="AK91" s="153"/>
      <c r="AL91" s="153"/>
      <c r="AM91" s="153"/>
      <c r="AN91" s="153"/>
      <c r="AO91" s="155"/>
      <c r="AP91" s="177"/>
      <c r="AQ91" s="92"/>
      <c r="AR91" s="92"/>
      <c r="AS91" s="92"/>
      <c r="AT91" s="92"/>
      <c r="AU91" s="92"/>
      <c r="AV91" s="92"/>
    </row>
    <row r="92" spans="1:48" ht="17.25">
      <c r="A92" s="352"/>
      <c r="B92" s="215"/>
      <c r="C92" s="216"/>
      <c r="D92" s="216"/>
      <c r="E92" s="240"/>
      <c r="F92" s="241"/>
      <c r="G92" s="242"/>
      <c r="H92" s="243"/>
      <c r="I92" s="243"/>
      <c r="J92" s="243"/>
      <c r="K92" s="238"/>
      <c r="L92" s="243"/>
      <c r="M92" s="244"/>
      <c r="N92" s="144"/>
      <c r="O92" s="333"/>
      <c r="P92" s="156"/>
      <c r="Q92" s="157"/>
      <c r="R92" s="158"/>
      <c r="S92" s="158"/>
      <c r="T92" s="158"/>
      <c r="U92" s="159"/>
      <c r="V92" s="157"/>
      <c r="W92" s="158"/>
      <c r="X92" s="158"/>
      <c r="Y92" s="158"/>
      <c r="Z92" s="158"/>
      <c r="AA92" s="160"/>
      <c r="AB92" s="79"/>
      <c r="AC92" s="144"/>
      <c r="AD92" s="339"/>
      <c r="AE92" s="178"/>
      <c r="AF92" s="179"/>
      <c r="AG92" s="143"/>
      <c r="AH92" s="143"/>
      <c r="AI92" s="368"/>
      <c r="AJ92" s="157"/>
      <c r="AK92" s="158"/>
      <c r="AL92" s="158"/>
      <c r="AM92" s="158"/>
      <c r="AN92" s="158"/>
      <c r="AO92" s="160"/>
      <c r="AP92" s="180"/>
      <c r="AQ92" s="92"/>
      <c r="AR92" s="92"/>
      <c r="AS92" s="92"/>
      <c r="AT92" s="92"/>
      <c r="AU92" s="92"/>
      <c r="AV92" s="92"/>
    </row>
    <row r="93" spans="1:48" ht="17.25">
      <c r="A93" s="352"/>
      <c r="B93" s="215"/>
      <c r="C93" s="216"/>
      <c r="D93" s="216"/>
      <c r="E93" s="245"/>
      <c r="F93" s="235"/>
      <c r="G93" s="246"/>
      <c r="H93" s="247"/>
      <c r="I93" s="247"/>
      <c r="J93" s="247"/>
      <c r="K93" s="247"/>
      <c r="L93" s="247"/>
      <c r="M93" s="248"/>
      <c r="N93" s="146"/>
      <c r="O93" s="334"/>
      <c r="P93" s="161"/>
      <c r="Q93" s="162"/>
      <c r="R93" s="163"/>
      <c r="S93" s="163"/>
      <c r="T93" s="163"/>
      <c r="U93" s="164"/>
      <c r="V93" s="162"/>
      <c r="W93" s="163"/>
      <c r="X93" s="163"/>
      <c r="Y93" s="163"/>
      <c r="Z93" s="163"/>
      <c r="AA93" s="165"/>
      <c r="AB93" s="79"/>
      <c r="AC93" s="146"/>
      <c r="AD93" s="340"/>
      <c r="AE93" s="181"/>
      <c r="AF93" s="182"/>
      <c r="AG93" s="145"/>
      <c r="AH93" s="145"/>
      <c r="AI93" s="366"/>
      <c r="AJ93" s="162"/>
      <c r="AK93" s="163"/>
      <c r="AL93" s="163"/>
      <c r="AM93" s="163"/>
      <c r="AN93" s="163"/>
      <c r="AO93" s="165"/>
      <c r="AP93" s="183"/>
      <c r="AQ93" s="92"/>
      <c r="AR93" s="92"/>
      <c r="AS93" s="92"/>
      <c r="AT93" s="92"/>
      <c r="AU93" s="92"/>
      <c r="AV93" s="92"/>
    </row>
    <row r="94" spans="1:48" ht="17.25">
      <c r="A94" s="352"/>
      <c r="B94" s="215"/>
      <c r="C94" s="216"/>
      <c r="D94" s="216"/>
      <c r="E94" s="236"/>
      <c r="F94" s="235"/>
      <c r="G94" s="237"/>
      <c r="H94" s="238"/>
      <c r="I94" s="238"/>
      <c r="J94" s="238"/>
      <c r="K94" s="238"/>
      <c r="L94" s="238"/>
      <c r="M94" s="239"/>
      <c r="N94" s="142"/>
      <c r="O94" s="332"/>
      <c r="P94" s="151"/>
      <c r="Q94" s="152"/>
      <c r="R94" s="153"/>
      <c r="S94" s="153"/>
      <c r="T94" s="153"/>
      <c r="U94" s="154"/>
      <c r="V94" s="152"/>
      <c r="W94" s="153"/>
      <c r="X94" s="153"/>
      <c r="Y94" s="153"/>
      <c r="Z94" s="153"/>
      <c r="AA94" s="155"/>
      <c r="AB94" s="79"/>
      <c r="AC94" s="142"/>
      <c r="AD94" s="338"/>
      <c r="AE94" s="175"/>
      <c r="AF94" s="176"/>
      <c r="AG94" s="141"/>
      <c r="AH94" s="141"/>
      <c r="AI94" s="367"/>
      <c r="AJ94" s="152"/>
      <c r="AK94" s="153"/>
      <c r="AL94" s="153"/>
      <c r="AM94" s="153"/>
      <c r="AN94" s="153"/>
      <c r="AO94" s="155"/>
      <c r="AP94" s="177"/>
      <c r="AQ94" s="92"/>
      <c r="AR94" s="92"/>
      <c r="AS94" s="92"/>
      <c r="AT94" s="92"/>
      <c r="AU94" s="92"/>
      <c r="AV94" s="92"/>
    </row>
    <row r="95" spans="1:48" ht="17.25">
      <c r="A95" s="352"/>
      <c r="B95" s="215"/>
      <c r="C95" s="216"/>
      <c r="D95" s="216"/>
      <c r="E95" s="236"/>
      <c r="F95" s="235"/>
      <c r="G95" s="237"/>
      <c r="H95" s="238"/>
      <c r="I95" s="238"/>
      <c r="J95" s="238"/>
      <c r="K95" s="238"/>
      <c r="L95" s="238"/>
      <c r="M95" s="239"/>
      <c r="N95" s="142"/>
      <c r="O95" s="332"/>
      <c r="P95" s="151"/>
      <c r="Q95" s="152"/>
      <c r="R95" s="153"/>
      <c r="S95" s="153"/>
      <c r="T95" s="153"/>
      <c r="U95" s="154"/>
      <c r="V95" s="152"/>
      <c r="W95" s="153"/>
      <c r="X95" s="153"/>
      <c r="Y95" s="153"/>
      <c r="Z95" s="153"/>
      <c r="AA95" s="155"/>
      <c r="AB95" s="79"/>
      <c r="AC95" s="142"/>
      <c r="AD95" s="338"/>
      <c r="AE95" s="175"/>
      <c r="AF95" s="176"/>
      <c r="AG95" s="141"/>
      <c r="AH95" s="141"/>
      <c r="AI95" s="367"/>
      <c r="AJ95" s="152"/>
      <c r="AK95" s="153"/>
      <c r="AL95" s="153"/>
      <c r="AM95" s="153"/>
      <c r="AN95" s="153"/>
      <c r="AO95" s="155"/>
      <c r="AP95" s="177"/>
      <c r="AQ95" s="92"/>
      <c r="AR95" s="92"/>
      <c r="AS95" s="92"/>
      <c r="AT95" s="92"/>
      <c r="AU95" s="92"/>
      <c r="AV95" s="92"/>
    </row>
    <row r="96" spans="1:48" ht="17.25">
      <c r="A96" s="352"/>
      <c r="B96" s="215"/>
      <c r="C96" s="216"/>
      <c r="D96" s="216"/>
      <c r="E96" s="236"/>
      <c r="F96" s="235"/>
      <c r="G96" s="237"/>
      <c r="H96" s="238"/>
      <c r="I96" s="238"/>
      <c r="J96" s="238"/>
      <c r="K96" s="238"/>
      <c r="L96" s="238"/>
      <c r="M96" s="239"/>
      <c r="N96" s="142"/>
      <c r="O96" s="332"/>
      <c r="P96" s="151"/>
      <c r="Q96" s="152"/>
      <c r="R96" s="153"/>
      <c r="S96" s="153"/>
      <c r="T96" s="153"/>
      <c r="U96" s="154"/>
      <c r="V96" s="152"/>
      <c r="W96" s="153"/>
      <c r="X96" s="153"/>
      <c r="Y96" s="153"/>
      <c r="Z96" s="153"/>
      <c r="AA96" s="155"/>
      <c r="AB96" s="79"/>
      <c r="AC96" s="142"/>
      <c r="AD96" s="338"/>
      <c r="AE96" s="175"/>
      <c r="AF96" s="176"/>
      <c r="AG96" s="141"/>
      <c r="AH96" s="141"/>
      <c r="AI96" s="367"/>
      <c r="AJ96" s="152"/>
      <c r="AK96" s="153"/>
      <c r="AL96" s="153"/>
      <c r="AM96" s="153"/>
      <c r="AN96" s="153"/>
      <c r="AO96" s="155"/>
      <c r="AP96" s="177"/>
      <c r="AQ96" s="92"/>
      <c r="AR96" s="92"/>
      <c r="AS96" s="92"/>
      <c r="AT96" s="92"/>
      <c r="AU96" s="92"/>
      <c r="AV96" s="92"/>
    </row>
    <row r="97" spans="1:48" ht="17.25">
      <c r="A97" s="352"/>
      <c r="B97" s="215"/>
      <c r="C97" s="216"/>
      <c r="D97" s="216"/>
      <c r="E97" s="240"/>
      <c r="F97" s="241"/>
      <c r="G97" s="242"/>
      <c r="H97" s="243"/>
      <c r="I97" s="243"/>
      <c r="J97" s="243"/>
      <c r="K97" s="238"/>
      <c r="L97" s="243"/>
      <c r="M97" s="244"/>
      <c r="N97" s="144"/>
      <c r="O97" s="333"/>
      <c r="P97" s="156"/>
      <c r="Q97" s="157"/>
      <c r="R97" s="158"/>
      <c r="S97" s="158"/>
      <c r="T97" s="158"/>
      <c r="U97" s="159"/>
      <c r="V97" s="157"/>
      <c r="W97" s="158"/>
      <c r="X97" s="158"/>
      <c r="Y97" s="158"/>
      <c r="Z97" s="158"/>
      <c r="AA97" s="160"/>
      <c r="AB97" s="79"/>
      <c r="AC97" s="144"/>
      <c r="AD97" s="339"/>
      <c r="AE97" s="178"/>
      <c r="AF97" s="179"/>
      <c r="AG97" s="143"/>
      <c r="AH97" s="143"/>
      <c r="AI97" s="368"/>
      <c r="AJ97" s="157"/>
      <c r="AK97" s="158"/>
      <c r="AL97" s="158"/>
      <c r="AM97" s="158"/>
      <c r="AN97" s="158"/>
      <c r="AO97" s="160"/>
      <c r="AP97" s="180"/>
      <c r="AQ97" s="92"/>
      <c r="AR97" s="92"/>
      <c r="AS97" s="92"/>
      <c r="AT97" s="92"/>
      <c r="AU97" s="92"/>
      <c r="AV97" s="92"/>
    </row>
    <row r="98" spans="1:48" ht="17.25">
      <c r="A98" s="352"/>
      <c r="B98" s="215"/>
      <c r="C98" s="216"/>
      <c r="D98" s="216"/>
      <c r="E98" s="245"/>
      <c r="F98" s="235"/>
      <c r="G98" s="246"/>
      <c r="H98" s="247"/>
      <c r="I98" s="247"/>
      <c r="J98" s="247"/>
      <c r="K98" s="247"/>
      <c r="L98" s="247"/>
      <c r="M98" s="248"/>
      <c r="N98" s="146"/>
      <c r="O98" s="334"/>
      <c r="P98" s="161"/>
      <c r="Q98" s="162"/>
      <c r="R98" s="163"/>
      <c r="S98" s="163"/>
      <c r="T98" s="163"/>
      <c r="U98" s="164"/>
      <c r="V98" s="162"/>
      <c r="W98" s="163"/>
      <c r="X98" s="163"/>
      <c r="Y98" s="163"/>
      <c r="Z98" s="163"/>
      <c r="AA98" s="165"/>
      <c r="AB98" s="79"/>
      <c r="AC98" s="146"/>
      <c r="AD98" s="340"/>
      <c r="AE98" s="181"/>
      <c r="AF98" s="182"/>
      <c r="AG98" s="145"/>
      <c r="AH98" s="145"/>
      <c r="AI98" s="366"/>
      <c r="AJ98" s="162"/>
      <c r="AK98" s="163"/>
      <c r="AL98" s="163"/>
      <c r="AM98" s="163"/>
      <c r="AN98" s="163"/>
      <c r="AO98" s="165"/>
      <c r="AP98" s="183"/>
      <c r="AQ98" s="92"/>
      <c r="AR98" s="92"/>
      <c r="AS98" s="92"/>
      <c r="AT98" s="92"/>
      <c r="AU98" s="92"/>
      <c r="AV98" s="92"/>
    </row>
    <row r="99" spans="1:48" ht="17.25">
      <c r="A99" s="352"/>
      <c r="B99" s="215"/>
      <c r="C99" s="216"/>
      <c r="D99" s="216"/>
      <c r="E99" s="236"/>
      <c r="F99" s="235"/>
      <c r="G99" s="237"/>
      <c r="H99" s="238"/>
      <c r="I99" s="238"/>
      <c r="J99" s="238"/>
      <c r="K99" s="238"/>
      <c r="L99" s="238"/>
      <c r="M99" s="239"/>
      <c r="N99" s="142"/>
      <c r="O99" s="332"/>
      <c r="P99" s="151"/>
      <c r="Q99" s="152"/>
      <c r="R99" s="153"/>
      <c r="S99" s="153"/>
      <c r="T99" s="153"/>
      <c r="U99" s="154"/>
      <c r="V99" s="152"/>
      <c r="W99" s="153"/>
      <c r="X99" s="153"/>
      <c r="Y99" s="153"/>
      <c r="Z99" s="153"/>
      <c r="AA99" s="155"/>
      <c r="AB99" s="79"/>
      <c r="AC99" s="142"/>
      <c r="AD99" s="338"/>
      <c r="AE99" s="175"/>
      <c r="AF99" s="176"/>
      <c r="AG99" s="141"/>
      <c r="AH99" s="141"/>
      <c r="AI99" s="367"/>
      <c r="AJ99" s="152"/>
      <c r="AK99" s="153"/>
      <c r="AL99" s="153"/>
      <c r="AM99" s="153"/>
      <c r="AN99" s="153"/>
      <c r="AO99" s="155"/>
      <c r="AP99" s="177"/>
      <c r="AQ99" s="92"/>
      <c r="AR99" s="92"/>
      <c r="AS99" s="92"/>
      <c r="AT99" s="92"/>
      <c r="AU99" s="92"/>
      <c r="AV99" s="92"/>
    </row>
    <row r="100" spans="1:48" ht="17.25">
      <c r="A100" s="352"/>
      <c r="B100" s="215"/>
      <c r="C100" s="216"/>
      <c r="D100" s="216"/>
      <c r="E100" s="236"/>
      <c r="F100" s="235"/>
      <c r="G100" s="237"/>
      <c r="H100" s="238"/>
      <c r="I100" s="238"/>
      <c r="J100" s="238"/>
      <c r="K100" s="238"/>
      <c r="L100" s="238"/>
      <c r="M100" s="239"/>
      <c r="N100" s="142"/>
      <c r="O100" s="332"/>
      <c r="P100" s="151"/>
      <c r="Q100" s="152"/>
      <c r="R100" s="153"/>
      <c r="S100" s="153"/>
      <c r="T100" s="153"/>
      <c r="U100" s="154"/>
      <c r="V100" s="152"/>
      <c r="W100" s="153"/>
      <c r="X100" s="153"/>
      <c r="Y100" s="153"/>
      <c r="Z100" s="153"/>
      <c r="AA100" s="155"/>
      <c r="AB100" s="79"/>
      <c r="AC100" s="142"/>
      <c r="AD100" s="338"/>
      <c r="AE100" s="175"/>
      <c r="AF100" s="176"/>
      <c r="AG100" s="141"/>
      <c r="AH100" s="141"/>
      <c r="AI100" s="367"/>
      <c r="AJ100" s="152"/>
      <c r="AK100" s="153"/>
      <c r="AL100" s="153"/>
      <c r="AM100" s="153"/>
      <c r="AN100" s="153"/>
      <c r="AO100" s="155"/>
      <c r="AP100" s="177"/>
      <c r="AQ100" s="92"/>
      <c r="AR100" s="92"/>
      <c r="AS100" s="92"/>
      <c r="AT100" s="92"/>
      <c r="AU100" s="92"/>
      <c r="AV100" s="92"/>
    </row>
    <row r="101" spans="1:48" ht="17.25">
      <c r="A101" s="352"/>
      <c r="B101" s="215"/>
      <c r="C101" s="216"/>
      <c r="D101" s="216"/>
      <c r="E101" s="236"/>
      <c r="F101" s="235"/>
      <c r="G101" s="237"/>
      <c r="H101" s="238"/>
      <c r="I101" s="238"/>
      <c r="J101" s="238"/>
      <c r="K101" s="238"/>
      <c r="L101" s="238"/>
      <c r="M101" s="239"/>
      <c r="N101" s="142"/>
      <c r="O101" s="332"/>
      <c r="P101" s="151"/>
      <c r="Q101" s="152"/>
      <c r="R101" s="153"/>
      <c r="S101" s="153"/>
      <c r="T101" s="153"/>
      <c r="U101" s="154"/>
      <c r="V101" s="152"/>
      <c r="W101" s="153"/>
      <c r="X101" s="153"/>
      <c r="Y101" s="153"/>
      <c r="Z101" s="153"/>
      <c r="AA101" s="155"/>
      <c r="AB101" s="79"/>
      <c r="AC101" s="142"/>
      <c r="AD101" s="338"/>
      <c r="AE101" s="175"/>
      <c r="AF101" s="176"/>
      <c r="AG101" s="141"/>
      <c r="AH101" s="141"/>
      <c r="AI101" s="367"/>
      <c r="AJ101" s="152"/>
      <c r="AK101" s="153"/>
      <c r="AL101" s="153"/>
      <c r="AM101" s="153"/>
      <c r="AN101" s="153"/>
      <c r="AO101" s="155"/>
      <c r="AP101" s="177"/>
      <c r="AQ101" s="92"/>
      <c r="AR101" s="92"/>
      <c r="AS101" s="92"/>
      <c r="AT101" s="92"/>
      <c r="AU101" s="92"/>
      <c r="AV101" s="92"/>
    </row>
    <row r="102" spans="1:48" ht="17.25">
      <c r="A102" s="352"/>
      <c r="B102" s="215"/>
      <c r="C102" s="216"/>
      <c r="D102" s="216"/>
      <c r="E102" s="240"/>
      <c r="F102" s="241"/>
      <c r="G102" s="242"/>
      <c r="H102" s="243"/>
      <c r="I102" s="243"/>
      <c r="J102" s="243"/>
      <c r="K102" s="238"/>
      <c r="L102" s="243"/>
      <c r="M102" s="244"/>
      <c r="N102" s="144"/>
      <c r="O102" s="333"/>
      <c r="P102" s="156"/>
      <c r="Q102" s="157"/>
      <c r="R102" s="158"/>
      <c r="S102" s="158"/>
      <c r="T102" s="158"/>
      <c r="U102" s="159"/>
      <c r="V102" s="157"/>
      <c r="W102" s="158"/>
      <c r="X102" s="158"/>
      <c r="Y102" s="158"/>
      <c r="Z102" s="158"/>
      <c r="AA102" s="160"/>
      <c r="AB102" s="79"/>
      <c r="AC102" s="144"/>
      <c r="AD102" s="339"/>
      <c r="AE102" s="178"/>
      <c r="AF102" s="179"/>
      <c r="AG102" s="143"/>
      <c r="AH102" s="143"/>
      <c r="AI102" s="368"/>
      <c r="AJ102" s="157"/>
      <c r="AK102" s="158"/>
      <c r="AL102" s="158"/>
      <c r="AM102" s="158"/>
      <c r="AN102" s="158"/>
      <c r="AO102" s="160"/>
      <c r="AP102" s="180"/>
      <c r="AQ102" s="92"/>
      <c r="AR102" s="92"/>
      <c r="AS102" s="92"/>
      <c r="AT102" s="92"/>
      <c r="AU102" s="92"/>
      <c r="AV102" s="92"/>
    </row>
    <row r="103" spans="1:48" ht="17.25">
      <c r="A103" s="352"/>
      <c r="B103" s="215"/>
      <c r="C103" s="216"/>
      <c r="D103" s="216"/>
      <c r="E103" s="245"/>
      <c r="F103" s="235"/>
      <c r="G103" s="246"/>
      <c r="H103" s="247"/>
      <c r="I103" s="247"/>
      <c r="J103" s="247"/>
      <c r="K103" s="247"/>
      <c r="L103" s="247"/>
      <c r="M103" s="248"/>
      <c r="N103" s="146"/>
      <c r="O103" s="334"/>
      <c r="P103" s="161"/>
      <c r="Q103" s="162"/>
      <c r="R103" s="163"/>
      <c r="S103" s="163"/>
      <c r="T103" s="163"/>
      <c r="U103" s="164"/>
      <c r="V103" s="162"/>
      <c r="W103" s="163"/>
      <c r="X103" s="163"/>
      <c r="Y103" s="163"/>
      <c r="Z103" s="163"/>
      <c r="AA103" s="165"/>
      <c r="AB103" s="79"/>
      <c r="AC103" s="146"/>
      <c r="AD103" s="340"/>
      <c r="AE103" s="181"/>
      <c r="AF103" s="182"/>
      <c r="AG103" s="145"/>
      <c r="AH103" s="145"/>
      <c r="AI103" s="366"/>
      <c r="AJ103" s="162"/>
      <c r="AK103" s="163"/>
      <c r="AL103" s="163"/>
      <c r="AM103" s="163"/>
      <c r="AN103" s="163"/>
      <c r="AO103" s="165"/>
      <c r="AP103" s="183"/>
      <c r="AQ103" s="92"/>
      <c r="AR103" s="92"/>
      <c r="AS103" s="92"/>
      <c r="AT103" s="92"/>
      <c r="AU103" s="92"/>
      <c r="AV103" s="92"/>
    </row>
    <row r="104" spans="1:48" ht="17.25">
      <c r="A104" s="352"/>
      <c r="B104" s="215"/>
      <c r="C104" s="216"/>
      <c r="D104" s="216"/>
      <c r="E104" s="236"/>
      <c r="F104" s="235"/>
      <c r="G104" s="237"/>
      <c r="H104" s="238"/>
      <c r="I104" s="238"/>
      <c r="J104" s="238"/>
      <c r="K104" s="238"/>
      <c r="L104" s="238"/>
      <c r="M104" s="239"/>
      <c r="N104" s="142"/>
      <c r="O104" s="332"/>
      <c r="P104" s="151"/>
      <c r="Q104" s="152"/>
      <c r="R104" s="153"/>
      <c r="S104" s="153"/>
      <c r="T104" s="153"/>
      <c r="U104" s="154"/>
      <c r="V104" s="152"/>
      <c r="W104" s="153"/>
      <c r="X104" s="153"/>
      <c r="Y104" s="153"/>
      <c r="Z104" s="153"/>
      <c r="AA104" s="155"/>
      <c r="AB104" s="79"/>
      <c r="AC104" s="142"/>
      <c r="AD104" s="338"/>
      <c r="AE104" s="175"/>
      <c r="AF104" s="176"/>
      <c r="AG104" s="141"/>
      <c r="AH104" s="141"/>
      <c r="AI104" s="367"/>
      <c r="AJ104" s="152"/>
      <c r="AK104" s="153"/>
      <c r="AL104" s="153"/>
      <c r="AM104" s="153"/>
      <c r="AN104" s="153"/>
      <c r="AO104" s="155"/>
      <c r="AP104" s="177"/>
      <c r="AQ104" s="92"/>
      <c r="AR104" s="92"/>
      <c r="AS104" s="92"/>
      <c r="AT104" s="92"/>
      <c r="AU104" s="92"/>
      <c r="AV104" s="92"/>
    </row>
    <row r="105" spans="1:48" ht="17.25">
      <c r="A105" s="352"/>
      <c r="B105" s="215"/>
      <c r="C105" s="216"/>
      <c r="D105" s="216"/>
      <c r="E105" s="236"/>
      <c r="F105" s="235"/>
      <c r="G105" s="237"/>
      <c r="H105" s="238"/>
      <c r="I105" s="238"/>
      <c r="J105" s="238"/>
      <c r="K105" s="238"/>
      <c r="L105" s="238"/>
      <c r="M105" s="239"/>
      <c r="N105" s="142"/>
      <c r="O105" s="332"/>
      <c r="P105" s="151"/>
      <c r="Q105" s="152"/>
      <c r="R105" s="153"/>
      <c r="S105" s="153"/>
      <c r="T105" s="153"/>
      <c r="U105" s="154"/>
      <c r="V105" s="152"/>
      <c r="W105" s="153"/>
      <c r="X105" s="153"/>
      <c r="Y105" s="153"/>
      <c r="Z105" s="153"/>
      <c r="AA105" s="155"/>
      <c r="AB105" s="79"/>
      <c r="AC105" s="142"/>
      <c r="AD105" s="338"/>
      <c r="AE105" s="175"/>
      <c r="AF105" s="176"/>
      <c r="AG105" s="141"/>
      <c r="AH105" s="141"/>
      <c r="AI105" s="367"/>
      <c r="AJ105" s="152"/>
      <c r="AK105" s="153"/>
      <c r="AL105" s="153"/>
      <c r="AM105" s="153"/>
      <c r="AN105" s="153"/>
      <c r="AO105" s="155"/>
      <c r="AP105" s="177"/>
      <c r="AQ105" s="92"/>
      <c r="AR105" s="92"/>
      <c r="AS105" s="92"/>
      <c r="AT105" s="92"/>
      <c r="AU105" s="92"/>
      <c r="AV105" s="92"/>
    </row>
    <row r="106" spans="1:48" ht="17.25">
      <c r="A106" s="352"/>
      <c r="B106" s="215"/>
      <c r="C106" s="216"/>
      <c r="D106" s="216"/>
      <c r="E106" s="236"/>
      <c r="F106" s="235"/>
      <c r="G106" s="237"/>
      <c r="H106" s="238"/>
      <c r="I106" s="238"/>
      <c r="J106" s="238"/>
      <c r="K106" s="238"/>
      <c r="L106" s="238"/>
      <c r="M106" s="239"/>
      <c r="N106" s="142"/>
      <c r="O106" s="332"/>
      <c r="P106" s="151"/>
      <c r="Q106" s="152"/>
      <c r="R106" s="153"/>
      <c r="S106" s="153"/>
      <c r="T106" s="153"/>
      <c r="U106" s="154"/>
      <c r="V106" s="152"/>
      <c r="W106" s="153"/>
      <c r="X106" s="153"/>
      <c r="Y106" s="153"/>
      <c r="Z106" s="153"/>
      <c r="AA106" s="155"/>
      <c r="AB106" s="79"/>
      <c r="AC106" s="142"/>
      <c r="AD106" s="338"/>
      <c r="AE106" s="175"/>
      <c r="AF106" s="176"/>
      <c r="AG106" s="141"/>
      <c r="AH106" s="141"/>
      <c r="AI106" s="367"/>
      <c r="AJ106" s="152"/>
      <c r="AK106" s="153"/>
      <c r="AL106" s="153"/>
      <c r="AM106" s="153"/>
      <c r="AN106" s="153"/>
      <c r="AO106" s="155"/>
      <c r="AP106" s="177"/>
      <c r="AQ106" s="92"/>
      <c r="AR106" s="92"/>
      <c r="AS106" s="92"/>
      <c r="AT106" s="92"/>
      <c r="AU106" s="92"/>
      <c r="AV106" s="92"/>
    </row>
    <row r="107" spans="1:48" ht="17.25">
      <c r="A107" s="352"/>
      <c r="B107" s="215"/>
      <c r="C107" s="216"/>
      <c r="D107" s="216"/>
      <c r="E107" s="240"/>
      <c r="F107" s="241"/>
      <c r="G107" s="242"/>
      <c r="H107" s="243"/>
      <c r="I107" s="243"/>
      <c r="J107" s="243"/>
      <c r="K107" s="238"/>
      <c r="L107" s="243"/>
      <c r="M107" s="244"/>
      <c r="N107" s="144"/>
      <c r="O107" s="333"/>
      <c r="P107" s="156"/>
      <c r="Q107" s="157"/>
      <c r="R107" s="158"/>
      <c r="S107" s="158"/>
      <c r="T107" s="158"/>
      <c r="U107" s="159"/>
      <c r="V107" s="157"/>
      <c r="W107" s="158"/>
      <c r="X107" s="158"/>
      <c r="Y107" s="158"/>
      <c r="Z107" s="158"/>
      <c r="AA107" s="160"/>
      <c r="AB107" s="79"/>
      <c r="AC107" s="144"/>
      <c r="AD107" s="339"/>
      <c r="AE107" s="178"/>
      <c r="AF107" s="179"/>
      <c r="AG107" s="143"/>
      <c r="AH107" s="143"/>
      <c r="AI107" s="368"/>
      <c r="AJ107" s="157"/>
      <c r="AK107" s="158"/>
      <c r="AL107" s="158"/>
      <c r="AM107" s="158"/>
      <c r="AN107" s="158"/>
      <c r="AO107" s="160"/>
      <c r="AP107" s="180"/>
      <c r="AQ107" s="92"/>
      <c r="AR107" s="92"/>
      <c r="AS107" s="92"/>
      <c r="AT107" s="92"/>
      <c r="AU107" s="92"/>
      <c r="AV107" s="92"/>
    </row>
    <row r="108" spans="1:48" ht="17.25">
      <c r="A108" s="352"/>
      <c r="B108" s="215"/>
      <c r="C108" s="216"/>
      <c r="D108" s="216"/>
      <c r="E108" s="245"/>
      <c r="F108" s="235"/>
      <c r="G108" s="246"/>
      <c r="H108" s="247"/>
      <c r="I108" s="247"/>
      <c r="J108" s="247"/>
      <c r="K108" s="247"/>
      <c r="L108" s="247"/>
      <c r="M108" s="248"/>
      <c r="N108" s="146"/>
      <c r="O108" s="334"/>
      <c r="P108" s="161"/>
      <c r="Q108" s="162"/>
      <c r="R108" s="163"/>
      <c r="S108" s="163"/>
      <c r="T108" s="163"/>
      <c r="U108" s="164"/>
      <c r="V108" s="162"/>
      <c r="W108" s="163"/>
      <c r="X108" s="163"/>
      <c r="Y108" s="163"/>
      <c r="Z108" s="163"/>
      <c r="AA108" s="165"/>
      <c r="AB108" s="79"/>
      <c r="AC108" s="146"/>
      <c r="AD108" s="340"/>
      <c r="AE108" s="181"/>
      <c r="AF108" s="182"/>
      <c r="AG108" s="145"/>
      <c r="AH108" s="145"/>
      <c r="AI108" s="366"/>
      <c r="AJ108" s="162"/>
      <c r="AK108" s="163"/>
      <c r="AL108" s="163"/>
      <c r="AM108" s="163"/>
      <c r="AN108" s="163"/>
      <c r="AO108" s="165"/>
      <c r="AP108" s="183"/>
      <c r="AQ108" s="92"/>
      <c r="AR108" s="92"/>
      <c r="AS108" s="92"/>
      <c r="AT108" s="92"/>
      <c r="AU108" s="92"/>
      <c r="AV108" s="92"/>
    </row>
    <row r="109" spans="1:48" ht="17.25">
      <c r="A109" s="352"/>
      <c r="B109" s="215"/>
      <c r="C109" s="216"/>
      <c r="D109" s="216"/>
      <c r="E109" s="236"/>
      <c r="F109" s="235"/>
      <c r="G109" s="237"/>
      <c r="H109" s="238"/>
      <c r="I109" s="238"/>
      <c r="J109" s="238"/>
      <c r="K109" s="238"/>
      <c r="L109" s="238"/>
      <c r="M109" s="239"/>
      <c r="N109" s="142"/>
      <c r="O109" s="332"/>
      <c r="P109" s="151"/>
      <c r="Q109" s="152"/>
      <c r="R109" s="153"/>
      <c r="S109" s="153"/>
      <c r="T109" s="153"/>
      <c r="U109" s="154"/>
      <c r="V109" s="152"/>
      <c r="W109" s="153"/>
      <c r="X109" s="153"/>
      <c r="Y109" s="153"/>
      <c r="Z109" s="153"/>
      <c r="AA109" s="155"/>
      <c r="AB109" s="79"/>
      <c r="AC109" s="142"/>
      <c r="AD109" s="338"/>
      <c r="AE109" s="175"/>
      <c r="AF109" s="176"/>
      <c r="AG109" s="141"/>
      <c r="AH109" s="141"/>
      <c r="AI109" s="367"/>
      <c r="AJ109" s="152"/>
      <c r="AK109" s="153"/>
      <c r="AL109" s="153"/>
      <c r="AM109" s="153"/>
      <c r="AN109" s="153"/>
      <c r="AO109" s="155"/>
      <c r="AP109" s="177"/>
      <c r="AQ109" s="92"/>
      <c r="AR109" s="92"/>
      <c r="AS109" s="92"/>
      <c r="AT109" s="92"/>
      <c r="AU109" s="92"/>
      <c r="AV109" s="92"/>
    </row>
    <row r="110" spans="1:48" ht="17.25">
      <c r="A110" s="352"/>
      <c r="B110" s="215"/>
      <c r="C110" s="216"/>
      <c r="D110" s="216"/>
      <c r="E110" s="236"/>
      <c r="F110" s="235"/>
      <c r="G110" s="237"/>
      <c r="H110" s="238"/>
      <c r="I110" s="238"/>
      <c r="J110" s="238"/>
      <c r="K110" s="238"/>
      <c r="L110" s="238"/>
      <c r="M110" s="239"/>
      <c r="N110" s="142"/>
      <c r="O110" s="332"/>
      <c r="P110" s="151"/>
      <c r="Q110" s="152"/>
      <c r="R110" s="153"/>
      <c r="S110" s="153"/>
      <c r="T110" s="153"/>
      <c r="U110" s="154"/>
      <c r="V110" s="152"/>
      <c r="W110" s="153"/>
      <c r="X110" s="153"/>
      <c r="Y110" s="153"/>
      <c r="Z110" s="153"/>
      <c r="AA110" s="155"/>
      <c r="AB110" s="79"/>
      <c r="AC110" s="142"/>
      <c r="AD110" s="338"/>
      <c r="AE110" s="175"/>
      <c r="AF110" s="176"/>
      <c r="AG110" s="141"/>
      <c r="AH110" s="141"/>
      <c r="AI110" s="367"/>
      <c r="AJ110" s="152"/>
      <c r="AK110" s="153"/>
      <c r="AL110" s="153"/>
      <c r="AM110" s="153"/>
      <c r="AN110" s="153"/>
      <c r="AO110" s="155"/>
      <c r="AP110" s="177"/>
      <c r="AQ110" s="92"/>
      <c r="AR110" s="92"/>
      <c r="AS110" s="92"/>
      <c r="AT110" s="92"/>
      <c r="AU110" s="92"/>
      <c r="AV110" s="92"/>
    </row>
    <row r="111" spans="1:48" ht="17.25">
      <c r="A111" s="352"/>
      <c r="B111" s="215"/>
      <c r="C111" s="216"/>
      <c r="D111" s="216"/>
      <c r="E111" s="236"/>
      <c r="F111" s="235"/>
      <c r="G111" s="237"/>
      <c r="H111" s="238"/>
      <c r="I111" s="238"/>
      <c r="J111" s="238"/>
      <c r="K111" s="238"/>
      <c r="L111" s="238"/>
      <c r="M111" s="239"/>
      <c r="N111" s="142"/>
      <c r="O111" s="332"/>
      <c r="P111" s="151"/>
      <c r="Q111" s="152"/>
      <c r="R111" s="153"/>
      <c r="S111" s="153"/>
      <c r="T111" s="153"/>
      <c r="U111" s="154"/>
      <c r="V111" s="152"/>
      <c r="W111" s="153"/>
      <c r="X111" s="153"/>
      <c r="Y111" s="153"/>
      <c r="Z111" s="153"/>
      <c r="AA111" s="155"/>
      <c r="AB111" s="79"/>
      <c r="AC111" s="142"/>
      <c r="AD111" s="338"/>
      <c r="AE111" s="175"/>
      <c r="AF111" s="176"/>
      <c r="AG111" s="141"/>
      <c r="AH111" s="141"/>
      <c r="AI111" s="367"/>
      <c r="AJ111" s="152"/>
      <c r="AK111" s="153"/>
      <c r="AL111" s="153"/>
      <c r="AM111" s="153"/>
      <c r="AN111" s="153"/>
      <c r="AO111" s="155"/>
      <c r="AP111" s="177"/>
      <c r="AQ111" s="92"/>
      <c r="AR111" s="92"/>
      <c r="AS111" s="92"/>
      <c r="AT111" s="92"/>
      <c r="AU111" s="92"/>
      <c r="AV111" s="92"/>
    </row>
    <row r="112" spans="1:48" ht="17.25">
      <c r="A112" s="352"/>
      <c r="B112" s="215"/>
      <c r="C112" s="216"/>
      <c r="D112" s="216"/>
      <c r="E112" s="240"/>
      <c r="F112" s="241"/>
      <c r="G112" s="242"/>
      <c r="H112" s="243"/>
      <c r="I112" s="243"/>
      <c r="J112" s="243"/>
      <c r="K112" s="243"/>
      <c r="L112" s="243"/>
      <c r="M112" s="244"/>
      <c r="N112" s="144"/>
      <c r="O112" s="333"/>
      <c r="P112" s="156"/>
      <c r="Q112" s="157"/>
      <c r="R112" s="158"/>
      <c r="S112" s="158"/>
      <c r="T112" s="158"/>
      <c r="U112" s="159"/>
      <c r="V112" s="157"/>
      <c r="W112" s="158"/>
      <c r="X112" s="158"/>
      <c r="Y112" s="158"/>
      <c r="Z112" s="158"/>
      <c r="AA112" s="160"/>
      <c r="AB112" s="79"/>
      <c r="AC112" s="144"/>
      <c r="AD112" s="339"/>
      <c r="AE112" s="178"/>
      <c r="AF112" s="179"/>
      <c r="AG112" s="143"/>
      <c r="AH112" s="143"/>
      <c r="AI112" s="368"/>
      <c r="AJ112" s="157"/>
      <c r="AK112" s="158"/>
      <c r="AL112" s="158"/>
      <c r="AM112" s="158"/>
      <c r="AN112" s="158"/>
      <c r="AO112" s="160"/>
      <c r="AP112" s="180"/>
      <c r="AQ112" s="92"/>
      <c r="AR112" s="92"/>
      <c r="AS112" s="92"/>
      <c r="AT112" s="92"/>
      <c r="AU112" s="92"/>
      <c r="AV112" s="92"/>
    </row>
    <row r="113" spans="1:48" ht="17.25">
      <c r="A113" s="352"/>
      <c r="B113" s="215"/>
      <c r="C113" s="216"/>
      <c r="D113" s="216"/>
      <c r="E113" s="245"/>
      <c r="F113" s="235"/>
      <c r="G113" s="246"/>
      <c r="H113" s="247"/>
      <c r="I113" s="247"/>
      <c r="J113" s="247"/>
      <c r="K113" s="247"/>
      <c r="L113" s="247"/>
      <c r="M113" s="248"/>
      <c r="N113" s="146"/>
      <c r="O113" s="334"/>
      <c r="P113" s="161"/>
      <c r="Q113" s="162"/>
      <c r="R113" s="163"/>
      <c r="S113" s="163"/>
      <c r="T113" s="163"/>
      <c r="U113" s="164"/>
      <c r="V113" s="162"/>
      <c r="W113" s="163"/>
      <c r="X113" s="163"/>
      <c r="Y113" s="163"/>
      <c r="Z113" s="163"/>
      <c r="AA113" s="165"/>
      <c r="AB113" s="79"/>
      <c r="AC113" s="146"/>
      <c r="AD113" s="340"/>
      <c r="AE113" s="181"/>
      <c r="AF113" s="182"/>
      <c r="AG113" s="145"/>
      <c r="AH113" s="145"/>
      <c r="AI113" s="366"/>
      <c r="AJ113" s="162"/>
      <c r="AK113" s="163"/>
      <c r="AL113" s="163"/>
      <c r="AM113" s="163"/>
      <c r="AN113" s="163"/>
      <c r="AO113" s="165"/>
      <c r="AP113" s="183"/>
      <c r="AQ113" s="92"/>
      <c r="AR113" s="92"/>
      <c r="AS113" s="92"/>
      <c r="AT113" s="92"/>
      <c r="AU113" s="92"/>
      <c r="AV113" s="92"/>
    </row>
    <row r="114" spans="1:48" ht="17.25">
      <c r="A114" s="352"/>
      <c r="B114" s="215"/>
      <c r="C114" s="216"/>
      <c r="D114" s="216"/>
      <c r="E114" s="236"/>
      <c r="F114" s="235"/>
      <c r="G114" s="237"/>
      <c r="H114" s="238"/>
      <c r="I114" s="238"/>
      <c r="J114" s="238"/>
      <c r="K114" s="238"/>
      <c r="L114" s="238"/>
      <c r="M114" s="239"/>
      <c r="N114" s="142"/>
      <c r="O114" s="332"/>
      <c r="P114" s="151"/>
      <c r="Q114" s="152"/>
      <c r="R114" s="153"/>
      <c r="S114" s="153"/>
      <c r="T114" s="153"/>
      <c r="U114" s="154"/>
      <c r="V114" s="152"/>
      <c r="W114" s="153"/>
      <c r="X114" s="153"/>
      <c r="Y114" s="153"/>
      <c r="Z114" s="153"/>
      <c r="AA114" s="155"/>
      <c r="AB114" s="79"/>
      <c r="AC114" s="142"/>
      <c r="AD114" s="338"/>
      <c r="AE114" s="175"/>
      <c r="AF114" s="176"/>
      <c r="AG114" s="141"/>
      <c r="AH114" s="141"/>
      <c r="AI114" s="367"/>
      <c r="AJ114" s="152"/>
      <c r="AK114" s="153"/>
      <c r="AL114" s="153"/>
      <c r="AM114" s="153"/>
      <c r="AN114" s="153"/>
      <c r="AO114" s="155"/>
      <c r="AP114" s="177"/>
      <c r="AQ114" s="92"/>
      <c r="AR114" s="92"/>
      <c r="AS114" s="92"/>
      <c r="AT114" s="92"/>
      <c r="AU114" s="92"/>
      <c r="AV114" s="92"/>
    </row>
    <row r="115" spans="1:48" ht="17.25">
      <c r="A115" s="352"/>
      <c r="B115" s="215"/>
      <c r="C115" s="216"/>
      <c r="D115" s="216"/>
      <c r="E115" s="236"/>
      <c r="F115" s="235"/>
      <c r="G115" s="237"/>
      <c r="H115" s="238"/>
      <c r="I115" s="238"/>
      <c r="J115" s="238"/>
      <c r="K115" s="238"/>
      <c r="L115" s="238"/>
      <c r="M115" s="239"/>
      <c r="N115" s="142"/>
      <c r="O115" s="332"/>
      <c r="P115" s="151"/>
      <c r="Q115" s="152"/>
      <c r="R115" s="153"/>
      <c r="S115" s="153"/>
      <c r="T115" s="153"/>
      <c r="U115" s="154"/>
      <c r="V115" s="152"/>
      <c r="W115" s="153"/>
      <c r="X115" s="153"/>
      <c r="Y115" s="153"/>
      <c r="Z115" s="153"/>
      <c r="AA115" s="155"/>
      <c r="AB115" s="79"/>
      <c r="AC115" s="142"/>
      <c r="AD115" s="338"/>
      <c r="AE115" s="175"/>
      <c r="AF115" s="176"/>
      <c r="AG115" s="141"/>
      <c r="AH115" s="141"/>
      <c r="AI115" s="367"/>
      <c r="AJ115" s="152"/>
      <c r="AK115" s="153"/>
      <c r="AL115" s="153"/>
      <c r="AM115" s="153"/>
      <c r="AN115" s="153"/>
      <c r="AO115" s="155"/>
      <c r="AP115" s="177"/>
      <c r="AQ115" s="92"/>
      <c r="AR115" s="92"/>
      <c r="AS115" s="92"/>
      <c r="AT115" s="92"/>
      <c r="AU115" s="92"/>
      <c r="AV115" s="92"/>
    </row>
    <row r="116" spans="1:48" ht="17.25">
      <c r="A116" s="352"/>
      <c r="B116" s="215"/>
      <c r="C116" s="216"/>
      <c r="D116" s="216"/>
      <c r="E116" s="236"/>
      <c r="F116" s="235"/>
      <c r="G116" s="237"/>
      <c r="H116" s="238"/>
      <c r="I116" s="238"/>
      <c r="J116" s="238"/>
      <c r="K116" s="238"/>
      <c r="L116" s="238"/>
      <c r="M116" s="239"/>
      <c r="N116" s="142"/>
      <c r="O116" s="332"/>
      <c r="P116" s="151"/>
      <c r="Q116" s="152"/>
      <c r="R116" s="153"/>
      <c r="S116" s="153"/>
      <c r="T116" s="153"/>
      <c r="U116" s="154"/>
      <c r="V116" s="152"/>
      <c r="W116" s="153"/>
      <c r="X116" s="153"/>
      <c r="Y116" s="153"/>
      <c r="Z116" s="153"/>
      <c r="AA116" s="155"/>
      <c r="AB116" s="79"/>
      <c r="AC116" s="142"/>
      <c r="AD116" s="338"/>
      <c r="AE116" s="175"/>
      <c r="AF116" s="176"/>
      <c r="AG116" s="141"/>
      <c r="AH116" s="141"/>
      <c r="AI116" s="367"/>
      <c r="AJ116" s="152"/>
      <c r="AK116" s="153"/>
      <c r="AL116" s="153"/>
      <c r="AM116" s="153"/>
      <c r="AN116" s="153"/>
      <c r="AO116" s="155"/>
      <c r="AP116" s="177"/>
      <c r="AQ116" s="92"/>
      <c r="AR116" s="92"/>
      <c r="AS116" s="92"/>
      <c r="AT116" s="92"/>
      <c r="AU116" s="92"/>
      <c r="AV116" s="92"/>
    </row>
    <row r="117" spans="1:48" ht="17.25">
      <c r="A117" s="352"/>
      <c r="B117" s="215"/>
      <c r="C117" s="216"/>
      <c r="D117" s="216"/>
      <c r="E117" s="240"/>
      <c r="F117" s="241"/>
      <c r="G117" s="242"/>
      <c r="H117" s="243"/>
      <c r="I117" s="243"/>
      <c r="J117" s="243"/>
      <c r="K117" s="243"/>
      <c r="L117" s="243"/>
      <c r="M117" s="244"/>
      <c r="N117" s="144"/>
      <c r="O117" s="333"/>
      <c r="P117" s="156"/>
      <c r="Q117" s="157"/>
      <c r="R117" s="158"/>
      <c r="S117" s="158"/>
      <c r="T117" s="158"/>
      <c r="U117" s="159"/>
      <c r="V117" s="157"/>
      <c r="W117" s="158"/>
      <c r="X117" s="158"/>
      <c r="Y117" s="158"/>
      <c r="Z117" s="158"/>
      <c r="AA117" s="160"/>
      <c r="AB117" s="79"/>
      <c r="AC117" s="144"/>
      <c r="AD117" s="339"/>
      <c r="AE117" s="178"/>
      <c r="AF117" s="179"/>
      <c r="AG117" s="143"/>
      <c r="AH117" s="143"/>
      <c r="AI117" s="368"/>
      <c r="AJ117" s="157"/>
      <c r="AK117" s="158"/>
      <c r="AL117" s="158"/>
      <c r="AM117" s="158"/>
      <c r="AN117" s="158"/>
      <c r="AO117" s="160"/>
      <c r="AP117" s="180"/>
      <c r="AQ117" s="92"/>
      <c r="AR117" s="92"/>
      <c r="AS117" s="92"/>
      <c r="AT117" s="92"/>
      <c r="AU117" s="92"/>
      <c r="AV117" s="92"/>
    </row>
    <row r="118" spans="1:48" ht="17.25">
      <c r="A118" s="352"/>
      <c r="B118" s="215"/>
      <c r="C118" s="216"/>
      <c r="D118" s="216"/>
      <c r="E118" s="245"/>
      <c r="F118" s="235"/>
      <c r="G118" s="246"/>
      <c r="H118" s="247"/>
      <c r="I118" s="247"/>
      <c r="J118" s="247"/>
      <c r="K118" s="247"/>
      <c r="L118" s="247"/>
      <c r="M118" s="248"/>
      <c r="N118" s="146"/>
      <c r="O118" s="334"/>
      <c r="P118" s="161"/>
      <c r="Q118" s="162"/>
      <c r="R118" s="163"/>
      <c r="S118" s="163"/>
      <c r="T118" s="163"/>
      <c r="U118" s="164"/>
      <c r="V118" s="162"/>
      <c r="W118" s="163"/>
      <c r="X118" s="163"/>
      <c r="Y118" s="163"/>
      <c r="Z118" s="163"/>
      <c r="AA118" s="165"/>
      <c r="AB118" s="79"/>
      <c r="AC118" s="146"/>
      <c r="AD118" s="340"/>
      <c r="AE118" s="181"/>
      <c r="AF118" s="182"/>
      <c r="AG118" s="145"/>
      <c r="AH118" s="145"/>
      <c r="AI118" s="366"/>
      <c r="AJ118" s="162"/>
      <c r="AK118" s="163"/>
      <c r="AL118" s="163"/>
      <c r="AM118" s="163"/>
      <c r="AN118" s="163"/>
      <c r="AO118" s="165"/>
      <c r="AP118" s="183"/>
      <c r="AQ118" s="92"/>
      <c r="AR118" s="92"/>
      <c r="AS118" s="92"/>
      <c r="AT118" s="92"/>
      <c r="AU118" s="92"/>
      <c r="AV118" s="92"/>
    </row>
    <row r="119" spans="1:48" ht="17.25">
      <c r="A119" s="352"/>
      <c r="B119" s="215"/>
      <c r="C119" s="216"/>
      <c r="D119" s="216"/>
      <c r="E119" s="236"/>
      <c r="F119" s="235"/>
      <c r="G119" s="237"/>
      <c r="H119" s="238"/>
      <c r="I119" s="238"/>
      <c r="J119" s="238"/>
      <c r="K119" s="238"/>
      <c r="L119" s="238"/>
      <c r="M119" s="239"/>
      <c r="N119" s="142"/>
      <c r="O119" s="332"/>
      <c r="P119" s="151"/>
      <c r="Q119" s="152"/>
      <c r="R119" s="153"/>
      <c r="S119" s="153"/>
      <c r="T119" s="153"/>
      <c r="U119" s="154"/>
      <c r="V119" s="152"/>
      <c r="W119" s="153"/>
      <c r="X119" s="153"/>
      <c r="Y119" s="153"/>
      <c r="Z119" s="153"/>
      <c r="AA119" s="155"/>
      <c r="AB119" s="79"/>
      <c r="AC119" s="142"/>
      <c r="AD119" s="338"/>
      <c r="AE119" s="175"/>
      <c r="AF119" s="176"/>
      <c r="AG119" s="141"/>
      <c r="AH119" s="141"/>
      <c r="AI119" s="367"/>
      <c r="AJ119" s="152"/>
      <c r="AK119" s="153"/>
      <c r="AL119" s="153"/>
      <c r="AM119" s="153"/>
      <c r="AN119" s="153"/>
      <c r="AO119" s="155"/>
      <c r="AP119" s="177"/>
      <c r="AQ119" s="92"/>
      <c r="AR119" s="92"/>
      <c r="AS119" s="92"/>
      <c r="AT119" s="92"/>
      <c r="AU119" s="92"/>
      <c r="AV119" s="92"/>
    </row>
    <row r="120" spans="1:48" ht="17.25">
      <c r="A120" s="352"/>
      <c r="B120" s="215"/>
      <c r="C120" s="216"/>
      <c r="D120" s="216"/>
      <c r="E120" s="236"/>
      <c r="F120" s="235"/>
      <c r="G120" s="237"/>
      <c r="H120" s="238"/>
      <c r="I120" s="238"/>
      <c r="J120" s="238"/>
      <c r="K120" s="238"/>
      <c r="L120" s="238"/>
      <c r="M120" s="239"/>
      <c r="N120" s="142"/>
      <c r="O120" s="332"/>
      <c r="P120" s="151"/>
      <c r="Q120" s="152"/>
      <c r="R120" s="153"/>
      <c r="S120" s="153"/>
      <c r="T120" s="153"/>
      <c r="U120" s="154"/>
      <c r="V120" s="152"/>
      <c r="W120" s="153"/>
      <c r="X120" s="153"/>
      <c r="Y120" s="153"/>
      <c r="Z120" s="153"/>
      <c r="AA120" s="155"/>
      <c r="AB120" s="79"/>
      <c r="AC120" s="142"/>
      <c r="AD120" s="338"/>
      <c r="AE120" s="175"/>
      <c r="AF120" s="176"/>
      <c r="AG120" s="141"/>
      <c r="AH120" s="141"/>
      <c r="AI120" s="367"/>
      <c r="AJ120" s="152"/>
      <c r="AK120" s="153"/>
      <c r="AL120" s="153"/>
      <c r="AM120" s="153"/>
      <c r="AN120" s="153"/>
      <c r="AO120" s="155"/>
      <c r="AP120" s="177"/>
      <c r="AQ120" s="92"/>
      <c r="AR120" s="92"/>
      <c r="AS120" s="92"/>
      <c r="AT120" s="92"/>
      <c r="AU120" s="92"/>
      <c r="AV120" s="92"/>
    </row>
    <row r="121" spans="1:48" ht="17.25">
      <c r="A121" s="352"/>
      <c r="B121" s="215"/>
      <c r="C121" s="216"/>
      <c r="D121" s="216"/>
      <c r="E121" s="236"/>
      <c r="F121" s="235"/>
      <c r="G121" s="237"/>
      <c r="H121" s="238"/>
      <c r="I121" s="238"/>
      <c r="J121" s="238"/>
      <c r="K121" s="238"/>
      <c r="L121" s="238"/>
      <c r="M121" s="239"/>
      <c r="N121" s="142"/>
      <c r="O121" s="332"/>
      <c r="P121" s="151"/>
      <c r="Q121" s="152"/>
      <c r="R121" s="153"/>
      <c r="S121" s="153"/>
      <c r="T121" s="153"/>
      <c r="U121" s="154"/>
      <c r="V121" s="152"/>
      <c r="W121" s="153"/>
      <c r="X121" s="153"/>
      <c r="Y121" s="153"/>
      <c r="Z121" s="153"/>
      <c r="AA121" s="155"/>
      <c r="AB121" s="79"/>
      <c r="AC121" s="142"/>
      <c r="AD121" s="338"/>
      <c r="AE121" s="175"/>
      <c r="AF121" s="176"/>
      <c r="AG121" s="141"/>
      <c r="AH121" s="141"/>
      <c r="AI121" s="367"/>
      <c r="AJ121" s="152"/>
      <c r="AK121" s="153"/>
      <c r="AL121" s="153"/>
      <c r="AM121" s="153"/>
      <c r="AN121" s="153"/>
      <c r="AO121" s="155"/>
      <c r="AP121" s="177"/>
      <c r="AQ121" s="92"/>
      <c r="AR121" s="92"/>
      <c r="AS121" s="92"/>
      <c r="AT121" s="92"/>
      <c r="AU121" s="92"/>
      <c r="AV121" s="92"/>
    </row>
    <row r="122" spans="1:48" ht="18" thickBot="1">
      <c r="A122" s="353"/>
      <c r="B122" s="217"/>
      <c r="C122" s="218"/>
      <c r="D122" s="218"/>
      <c r="E122" s="249"/>
      <c r="F122" s="250"/>
      <c r="G122" s="251"/>
      <c r="H122" s="252"/>
      <c r="I122" s="252"/>
      <c r="J122" s="252"/>
      <c r="K122" s="252"/>
      <c r="L122" s="252"/>
      <c r="M122" s="253"/>
      <c r="N122" s="147"/>
      <c r="O122" s="335"/>
      <c r="P122" s="166"/>
      <c r="Q122" s="167"/>
      <c r="R122" s="168"/>
      <c r="S122" s="168"/>
      <c r="T122" s="168"/>
      <c r="U122" s="169"/>
      <c r="V122" s="167"/>
      <c r="W122" s="168"/>
      <c r="X122" s="168"/>
      <c r="Y122" s="168"/>
      <c r="Z122" s="168"/>
      <c r="AA122" s="170"/>
      <c r="AB122" s="195"/>
      <c r="AC122" s="147"/>
      <c r="AD122" s="341"/>
      <c r="AE122" s="184"/>
      <c r="AF122" s="185"/>
      <c r="AG122" s="186"/>
      <c r="AH122" s="186"/>
      <c r="AI122" s="369"/>
      <c r="AJ122" s="167"/>
      <c r="AK122" s="168"/>
      <c r="AL122" s="168"/>
      <c r="AM122" s="168"/>
      <c r="AN122" s="168"/>
      <c r="AO122" s="170"/>
      <c r="AP122" s="196"/>
      <c r="AQ122" s="92"/>
      <c r="AR122" s="92"/>
      <c r="AS122" s="92"/>
      <c r="AT122" s="92"/>
      <c r="AU122" s="92"/>
      <c r="AV122" s="92"/>
    </row>
    <row r="123" spans="1:42" s="189" customFormat="1" ht="17.25">
      <c r="A123" s="219"/>
      <c r="B123" s="220"/>
      <c r="C123" s="188"/>
      <c r="D123" s="188"/>
      <c r="E123" s="188"/>
      <c r="F123" s="190"/>
      <c r="G123" s="188"/>
      <c r="H123" s="188"/>
      <c r="I123" s="188"/>
      <c r="J123" s="188"/>
      <c r="K123" s="188"/>
      <c r="L123" s="188"/>
      <c r="M123" s="188"/>
      <c r="N123" s="188"/>
      <c r="O123" s="191"/>
      <c r="P123" s="187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3"/>
      <c r="AB123" s="194"/>
      <c r="AC123" s="188"/>
      <c r="AD123" s="194"/>
      <c r="AE123" s="188"/>
      <c r="AF123" s="188"/>
      <c r="AG123" s="188"/>
      <c r="AH123" s="188"/>
      <c r="AI123" s="225"/>
      <c r="AJ123" s="192"/>
      <c r="AK123" s="192"/>
      <c r="AL123" s="192"/>
      <c r="AM123" s="192"/>
      <c r="AN123" s="192"/>
      <c r="AO123" s="193"/>
      <c r="AP123" s="192"/>
    </row>
    <row r="124" spans="1:42" s="189" customFormat="1" ht="17.25">
      <c r="A124" s="219"/>
      <c r="B124" s="220"/>
      <c r="C124" s="188"/>
      <c r="D124" s="188"/>
      <c r="E124" s="188"/>
      <c r="F124" s="190"/>
      <c r="G124" s="188"/>
      <c r="H124" s="188"/>
      <c r="I124" s="188"/>
      <c r="J124" s="188"/>
      <c r="K124" s="188"/>
      <c r="L124" s="188"/>
      <c r="M124" s="188"/>
      <c r="N124" s="188"/>
      <c r="O124" s="191"/>
      <c r="P124" s="187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3"/>
      <c r="AB124" s="194"/>
      <c r="AC124" s="188"/>
      <c r="AD124" s="194"/>
      <c r="AE124" s="188"/>
      <c r="AF124" s="188"/>
      <c r="AG124" s="188"/>
      <c r="AH124" s="188"/>
      <c r="AI124" s="225"/>
      <c r="AJ124" s="192"/>
      <c r="AK124" s="192"/>
      <c r="AL124" s="192"/>
      <c r="AM124" s="192"/>
      <c r="AN124" s="192"/>
      <c r="AO124" s="193"/>
      <c r="AP124" s="192"/>
    </row>
    <row r="125" spans="1:42" s="189" customFormat="1" ht="17.25">
      <c r="A125" s="219"/>
      <c r="B125" s="220"/>
      <c r="C125" s="188"/>
      <c r="D125" s="188"/>
      <c r="E125" s="188"/>
      <c r="F125" s="190"/>
      <c r="G125" s="188"/>
      <c r="H125" s="188"/>
      <c r="I125" s="188"/>
      <c r="J125" s="188"/>
      <c r="K125" s="188"/>
      <c r="L125" s="188"/>
      <c r="M125" s="188"/>
      <c r="N125" s="188"/>
      <c r="O125" s="191"/>
      <c r="P125" s="187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3"/>
      <c r="AB125" s="194"/>
      <c r="AC125" s="188"/>
      <c r="AD125" s="194"/>
      <c r="AE125" s="188"/>
      <c r="AF125" s="188"/>
      <c r="AG125" s="188"/>
      <c r="AH125" s="188"/>
      <c r="AI125" s="225"/>
      <c r="AJ125" s="192"/>
      <c r="AK125" s="192"/>
      <c r="AL125" s="192"/>
      <c r="AM125" s="192"/>
      <c r="AN125" s="192"/>
      <c r="AO125" s="193"/>
      <c r="AP125" s="192"/>
    </row>
    <row r="126" spans="1:42" s="189" customFormat="1" ht="17.25">
      <c r="A126" s="219"/>
      <c r="B126" s="220"/>
      <c r="C126" s="188"/>
      <c r="D126" s="188"/>
      <c r="E126" s="188"/>
      <c r="F126" s="190"/>
      <c r="G126" s="188"/>
      <c r="H126" s="188"/>
      <c r="I126" s="188"/>
      <c r="J126" s="188"/>
      <c r="K126" s="188"/>
      <c r="L126" s="188"/>
      <c r="M126" s="188"/>
      <c r="N126" s="188"/>
      <c r="O126" s="191"/>
      <c r="P126" s="187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3"/>
      <c r="AB126" s="194"/>
      <c r="AC126" s="188"/>
      <c r="AD126" s="194"/>
      <c r="AE126" s="188"/>
      <c r="AF126" s="188"/>
      <c r="AG126" s="188"/>
      <c r="AH126" s="188"/>
      <c r="AI126" s="225"/>
      <c r="AJ126" s="192"/>
      <c r="AK126" s="192"/>
      <c r="AL126" s="192"/>
      <c r="AM126" s="192"/>
      <c r="AN126" s="192"/>
      <c r="AO126" s="193"/>
      <c r="AP126" s="192"/>
    </row>
    <row r="127" spans="1:42" s="189" customFormat="1" ht="17.25">
      <c r="A127" s="219"/>
      <c r="B127" s="220"/>
      <c r="C127" s="188"/>
      <c r="D127" s="188"/>
      <c r="E127" s="188"/>
      <c r="F127" s="190"/>
      <c r="G127" s="188"/>
      <c r="H127" s="188"/>
      <c r="I127" s="188"/>
      <c r="J127" s="188"/>
      <c r="K127" s="188"/>
      <c r="L127" s="188"/>
      <c r="M127" s="188"/>
      <c r="N127" s="188"/>
      <c r="O127" s="191"/>
      <c r="P127" s="187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3"/>
      <c r="AB127" s="194"/>
      <c r="AC127" s="188"/>
      <c r="AD127" s="194"/>
      <c r="AE127" s="188"/>
      <c r="AF127" s="188"/>
      <c r="AG127" s="188"/>
      <c r="AH127" s="188"/>
      <c r="AI127" s="225"/>
      <c r="AJ127" s="192"/>
      <c r="AK127" s="192"/>
      <c r="AL127" s="192"/>
      <c r="AM127" s="192"/>
      <c r="AN127" s="192"/>
      <c r="AO127" s="193"/>
      <c r="AP127" s="192"/>
    </row>
    <row r="128" spans="1:42" s="189" customFormat="1" ht="17.25">
      <c r="A128" s="219"/>
      <c r="B128" s="220"/>
      <c r="C128" s="188"/>
      <c r="D128" s="188"/>
      <c r="E128" s="188"/>
      <c r="F128" s="190"/>
      <c r="G128" s="188"/>
      <c r="H128" s="188"/>
      <c r="I128" s="188"/>
      <c r="J128" s="188"/>
      <c r="K128" s="188"/>
      <c r="L128" s="188"/>
      <c r="M128" s="188"/>
      <c r="N128" s="188"/>
      <c r="O128" s="191"/>
      <c r="P128" s="187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3"/>
      <c r="AB128" s="194"/>
      <c r="AC128" s="188"/>
      <c r="AD128" s="194"/>
      <c r="AE128" s="188"/>
      <c r="AF128" s="188"/>
      <c r="AG128" s="188"/>
      <c r="AH128" s="188"/>
      <c r="AI128" s="225"/>
      <c r="AJ128" s="192"/>
      <c r="AK128" s="192"/>
      <c r="AL128" s="192"/>
      <c r="AM128" s="192"/>
      <c r="AN128" s="192"/>
      <c r="AO128" s="193"/>
      <c r="AP128" s="192"/>
    </row>
    <row r="129" spans="1:42" s="189" customFormat="1" ht="17.25">
      <c r="A129" s="219"/>
      <c r="B129" s="220"/>
      <c r="C129" s="188"/>
      <c r="D129" s="188"/>
      <c r="E129" s="188"/>
      <c r="F129" s="190"/>
      <c r="G129" s="188"/>
      <c r="H129" s="188"/>
      <c r="I129" s="188"/>
      <c r="J129" s="188"/>
      <c r="K129" s="188"/>
      <c r="L129" s="188"/>
      <c r="M129" s="188"/>
      <c r="N129" s="188"/>
      <c r="O129" s="191"/>
      <c r="P129" s="187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3"/>
      <c r="AB129" s="194"/>
      <c r="AC129" s="188"/>
      <c r="AD129" s="194"/>
      <c r="AE129" s="188"/>
      <c r="AF129" s="188"/>
      <c r="AG129" s="188"/>
      <c r="AH129" s="188"/>
      <c r="AI129" s="225"/>
      <c r="AJ129" s="192"/>
      <c r="AK129" s="192"/>
      <c r="AL129" s="192"/>
      <c r="AM129" s="192"/>
      <c r="AN129" s="192"/>
      <c r="AO129" s="193"/>
      <c r="AP129" s="192"/>
    </row>
    <row r="130" spans="1:42" s="189" customFormat="1" ht="17.25">
      <c r="A130" s="219"/>
      <c r="B130" s="220"/>
      <c r="C130" s="188"/>
      <c r="D130" s="188"/>
      <c r="E130" s="188"/>
      <c r="F130" s="190"/>
      <c r="G130" s="188"/>
      <c r="H130" s="188"/>
      <c r="I130" s="188"/>
      <c r="J130" s="188"/>
      <c r="K130" s="188"/>
      <c r="L130" s="188"/>
      <c r="M130" s="188"/>
      <c r="N130" s="188"/>
      <c r="O130" s="191"/>
      <c r="P130" s="187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3"/>
      <c r="AB130" s="194"/>
      <c r="AC130" s="188"/>
      <c r="AD130" s="194"/>
      <c r="AE130" s="188"/>
      <c r="AF130" s="188"/>
      <c r="AG130" s="188"/>
      <c r="AH130" s="188"/>
      <c r="AI130" s="225"/>
      <c r="AJ130" s="192"/>
      <c r="AK130" s="192"/>
      <c r="AL130" s="192"/>
      <c r="AM130" s="192"/>
      <c r="AN130" s="192"/>
      <c r="AO130" s="193"/>
      <c r="AP130" s="192"/>
    </row>
    <row r="131" spans="1:42" s="189" customFormat="1" ht="17.25">
      <c r="A131" s="219"/>
      <c r="B131" s="220"/>
      <c r="C131" s="188"/>
      <c r="D131" s="188"/>
      <c r="E131" s="188"/>
      <c r="F131" s="190"/>
      <c r="G131" s="188"/>
      <c r="H131" s="188"/>
      <c r="I131" s="188"/>
      <c r="J131" s="188"/>
      <c r="K131" s="188"/>
      <c r="L131" s="188"/>
      <c r="M131" s="188"/>
      <c r="N131" s="188"/>
      <c r="O131" s="191"/>
      <c r="P131" s="187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3"/>
      <c r="AB131" s="194"/>
      <c r="AC131" s="188"/>
      <c r="AD131" s="194"/>
      <c r="AE131" s="188"/>
      <c r="AF131" s="188"/>
      <c r="AG131" s="188"/>
      <c r="AH131" s="188"/>
      <c r="AI131" s="225"/>
      <c r="AJ131" s="192"/>
      <c r="AK131" s="192"/>
      <c r="AL131" s="192"/>
      <c r="AM131" s="192"/>
      <c r="AN131" s="192"/>
      <c r="AO131" s="193"/>
      <c r="AP131" s="192"/>
    </row>
    <row r="132" spans="1:42" s="189" customFormat="1" ht="17.25">
      <c r="A132" s="219"/>
      <c r="B132" s="220"/>
      <c r="C132" s="188"/>
      <c r="D132" s="188"/>
      <c r="E132" s="188"/>
      <c r="F132" s="190"/>
      <c r="G132" s="188"/>
      <c r="H132" s="188"/>
      <c r="I132" s="188"/>
      <c r="J132" s="188"/>
      <c r="K132" s="188"/>
      <c r="L132" s="188"/>
      <c r="M132" s="188"/>
      <c r="N132" s="188"/>
      <c r="O132" s="191"/>
      <c r="P132" s="187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3"/>
      <c r="AB132" s="194"/>
      <c r="AC132" s="188"/>
      <c r="AD132" s="194"/>
      <c r="AE132" s="188"/>
      <c r="AF132" s="188"/>
      <c r="AG132" s="188"/>
      <c r="AH132" s="188"/>
      <c r="AI132" s="225"/>
      <c r="AJ132" s="192"/>
      <c r="AK132" s="192"/>
      <c r="AL132" s="192"/>
      <c r="AM132" s="192"/>
      <c r="AN132" s="192"/>
      <c r="AO132" s="193"/>
      <c r="AP132" s="192"/>
    </row>
    <row r="133" spans="1:42" s="189" customFormat="1" ht="17.25">
      <c r="A133" s="219"/>
      <c r="B133" s="220"/>
      <c r="C133" s="188"/>
      <c r="D133" s="188"/>
      <c r="E133" s="188"/>
      <c r="F133" s="190"/>
      <c r="G133" s="188"/>
      <c r="H133" s="188"/>
      <c r="I133" s="188"/>
      <c r="J133" s="188"/>
      <c r="K133" s="188"/>
      <c r="L133" s="188"/>
      <c r="M133" s="188"/>
      <c r="N133" s="188"/>
      <c r="O133" s="191"/>
      <c r="P133" s="187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3"/>
      <c r="AB133" s="194"/>
      <c r="AC133" s="188"/>
      <c r="AD133" s="194"/>
      <c r="AE133" s="188"/>
      <c r="AF133" s="188"/>
      <c r="AG133" s="188"/>
      <c r="AH133" s="188"/>
      <c r="AI133" s="225"/>
      <c r="AJ133" s="192"/>
      <c r="AK133" s="192"/>
      <c r="AL133" s="192"/>
      <c r="AM133" s="192"/>
      <c r="AN133" s="192"/>
      <c r="AO133" s="193"/>
      <c r="AP133" s="192"/>
    </row>
    <row r="134" spans="1:42" s="189" customFormat="1" ht="17.25">
      <c r="A134" s="219"/>
      <c r="B134" s="220"/>
      <c r="C134" s="188"/>
      <c r="D134" s="188"/>
      <c r="E134" s="188"/>
      <c r="F134" s="190"/>
      <c r="G134" s="188"/>
      <c r="H134" s="188"/>
      <c r="I134" s="188"/>
      <c r="J134" s="188"/>
      <c r="K134" s="188"/>
      <c r="L134" s="188"/>
      <c r="M134" s="188"/>
      <c r="N134" s="188"/>
      <c r="O134" s="191"/>
      <c r="P134" s="187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3"/>
      <c r="AB134" s="194"/>
      <c r="AC134" s="188"/>
      <c r="AD134" s="194"/>
      <c r="AE134" s="188"/>
      <c r="AF134" s="188"/>
      <c r="AG134" s="188"/>
      <c r="AH134" s="188"/>
      <c r="AI134" s="225"/>
      <c r="AJ134" s="192"/>
      <c r="AK134" s="192"/>
      <c r="AL134" s="192"/>
      <c r="AM134" s="192"/>
      <c r="AN134" s="192"/>
      <c r="AO134" s="193"/>
      <c r="AP134" s="192"/>
    </row>
    <row r="135" spans="1:42" s="189" customFormat="1" ht="17.25">
      <c r="A135" s="219"/>
      <c r="B135" s="220"/>
      <c r="C135" s="188"/>
      <c r="D135" s="188"/>
      <c r="E135" s="188"/>
      <c r="F135" s="190"/>
      <c r="G135" s="188"/>
      <c r="H135" s="188"/>
      <c r="I135" s="188"/>
      <c r="J135" s="188"/>
      <c r="K135" s="188"/>
      <c r="L135" s="188"/>
      <c r="M135" s="188"/>
      <c r="N135" s="188"/>
      <c r="O135" s="191"/>
      <c r="P135" s="187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3"/>
      <c r="AB135" s="194"/>
      <c r="AC135" s="188"/>
      <c r="AD135" s="194"/>
      <c r="AE135" s="188"/>
      <c r="AF135" s="188"/>
      <c r="AG135" s="188"/>
      <c r="AH135" s="188"/>
      <c r="AI135" s="225"/>
      <c r="AJ135" s="192"/>
      <c r="AK135" s="192"/>
      <c r="AL135" s="192"/>
      <c r="AM135" s="192"/>
      <c r="AN135" s="192"/>
      <c r="AO135" s="193"/>
      <c r="AP135" s="192"/>
    </row>
    <row r="136" spans="1:42" s="189" customFormat="1" ht="17.25">
      <c r="A136" s="219"/>
      <c r="B136" s="220"/>
      <c r="C136" s="188"/>
      <c r="D136" s="188"/>
      <c r="E136" s="188"/>
      <c r="F136" s="190"/>
      <c r="G136" s="188"/>
      <c r="H136" s="188"/>
      <c r="I136" s="188"/>
      <c r="J136" s="188"/>
      <c r="K136" s="188"/>
      <c r="L136" s="188"/>
      <c r="M136" s="188"/>
      <c r="N136" s="188"/>
      <c r="O136" s="191"/>
      <c r="P136" s="187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3"/>
      <c r="AB136" s="194"/>
      <c r="AC136" s="188"/>
      <c r="AD136" s="194"/>
      <c r="AE136" s="188"/>
      <c r="AF136" s="188"/>
      <c r="AG136" s="188"/>
      <c r="AH136" s="188"/>
      <c r="AI136" s="225"/>
      <c r="AJ136" s="192"/>
      <c r="AK136" s="192"/>
      <c r="AL136" s="192"/>
      <c r="AM136" s="192"/>
      <c r="AN136" s="192"/>
      <c r="AO136" s="193"/>
      <c r="AP136" s="192"/>
    </row>
    <row r="137" spans="1:42" s="189" customFormat="1" ht="17.25">
      <c r="A137" s="219"/>
      <c r="B137" s="220"/>
      <c r="C137" s="188"/>
      <c r="D137" s="188"/>
      <c r="E137" s="188"/>
      <c r="F137" s="190"/>
      <c r="G137" s="188"/>
      <c r="H137" s="188"/>
      <c r="I137" s="188"/>
      <c r="J137" s="188"/>
      <c r="K137" s="188"/>
      <c r="L137" s="188"/>
      <c r="M137" s="188"/>
      <c r="N137" s="188"/>
      <c r="O137" s="191"/>
      <c r="P137" s="187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3"/>
      <c r="AB137" s="194"/>
      <c r="AC137" s="188"/>
      <c r="AD137" s="194"/>
      <c r="AE137" s="188"/>
      <c r="AF137" s="188"/>
      <c r="AG137" s="188"/>
      <c r="AH137" s="188"/>
      <c r="AI137" s="225"/>
      <c r="AJ137" s="192"/>
      <c r="AK137" s="192"/>
      <c r="AL137" s="192"/>
      <c r="AM137" s="192"/>
      <c r="AN137" s="192"/>
      <c r="AO137" s="193"/>
      <c r="AP137" s="192"/>
    </row>
    <row r="138" spans="1:42" s="189" customFormat="1" ht="17.25">
      <c r="A138" s="219"/>
      <c r="B138" s="220"/>
      <c r="C138" s="188"/>
      <c r="D138" s="188"/>
      <c r="E138" s="188"/>
      <c r="F138" s="190"/>
      <c r="G138" s="188"/>
      <c r="H138" s="188"/>
      <c r="I138" s="188"/>
      <c r="J138" s="188"/>
      <c r="K138" s="188"/>
      <c r="L138" s="188"/>
      <c r="M138" s="188"/>
      <c r="N138" s="188"/>
      <c r="O138" s="191"/>
      <c r="P138" s="187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3"/>
      <c r="AB138" s="194"/>
      <c r="AC138" s="188"/>
      <c r="AD138" s="194"/>
      <c r="AE138" s="188"/>
      <c r="AF138" s="188"/>
      <c r="AG138" s="188"/>
      <c r="AH138" s="188"/>
      <c r="AI138" s="225"/>
      <c r="AJ138" s="192"/>
      <c r="AK138" s="192"/>
      <c r="AL138" s="192"/>
      <c r="AM138" s="192"/>
      <c r="AN138" s="192"/>
      <c r="AO138" s="193"/>
      <c r="AP138" s="192"/>
    </row>
    <row r="139" spans="1:42" s="189" customFormat="1" ht="17.25">
      <c r="A139" s="219"/>
      <c r="B139" s="220"/>
      <c r="C139" s="188"/>
      <c r="D139" s="188"/>
      <c r="E139" s="188"/>
      <c r="F139" s="190"/>
      <c r="G139" s="188"/>
      <c r="H139" s="188"/>
      <c r="I139" s="188"/>
      <c r="J139" s="188"/>
      <c r="K139" s="188"/>
      <c r="L139" s="188"/>
      <c r="M139" s="188"/>
      <c r="N139" s="188"/>
      <c r="O139" s="191"/>
      <c r="P139" s="187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3"/>
      <c r="AB139" s="194"/>
      <c r="AC139" s="188"/>
      <c r="AD139" s="194"/>
      <c r="AE139" s="188"/>
      <c r="AF139" s="188"/>
      <c r="AG139" s="188"/>
      <c r="AH139" s="188"/>
      <c r="AI139" s="225"/>
      <c r="AJ139" s="192"/>
      <c r="AK139" s="192"/>
      <c r="AL139" s="192"/>
      <c r="AM139" s="192"/>
      <c r="AN139" s="192"/>
      <c r="AO139" s="193"/>
      <c r="AP139" s="192"/>
    </row>
    <row r="140" spans="1:42" s="189" customFormat="1" ht="17.25">
      <c r="A140" s="219"/>
      <c r="B140" s="220"/>
      <c r="C140" s="188"/>
      <c r="D140" s="188"/>
      <c r="E140" s="188"/>
      <c r="F140" s="190"/>
      <c r="G140" s="188"/>
      <c r="H140" s="188"/>
      <c r="I140" s="188"/>
      <c r="J140" s="188"/>
      <c r="K140" s="188"/>
      <c r="L140" s="188"/>
      <c r="M140" s="188"/>
      <c r="N140" s="188"/>
      <c r="O140" s="191"/>
      <c r="P140" s="187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3"/>
      <c r="AB140" s="194"/>
      <c r="AC140" s="188"/>
      <c r="AD140" s="194"/>
      <c r="AE140" s="188"/>
      <c r="AF140" s="188"/>
      <c r="AG140" s="188"/>
      <c r="AH140" s="188"/>
      <c r="AI140" s="225"/>
      <c r="AJ140" s="192"/>
      <c r="AK140" s="192"/>
      <c r="AL140" s="192"/>
      <c r="AM140" s="192"/>
      <c r="AN140" s="192"/>
      <c r="AO140" s="193"/>
      <c r="AP140" s="192"/>
    </row>
    <row r="141" spans="1:42" s="189" customFormat="1" ht="17.25">
      <c r="A141" s="219"/>
      <c r="B141" s="220"/>
      <c r="C141" s="188"/>
      <c r="D141" s="188"/>
      <c r="E141" s="188"/>
      <c r="F141" s="190"/>
      <c r="G141" s="188"/>
      <c r="H141" s="188"/>
      <c r="I141" s="188"/>
      <c r="J141" s="188"/>
      <c r="K141" s="188"/>
      <c r="L141" s="188"/>
      <c r="M141" s="188"/>
      <c r="N141" s="188"/>
      <c r="O141" s="191"/>
      <c r="P141" s="187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3"/>
      <c r="AB141" s="194"/>
      <c r="AC141" s="188"/>
      <c r="AD141" s="194"/>
      <c r="AE141" s="188"/>
      <c r="AF141" s="188"/>
      <c r="AG141" s="188"/>
      <c r="AH141" s="188"/>
      <c r="AI141" s="225"/>
      <c r="AJ141" s="192"/>
      <c r="AK141" s="192"/>
      <c r="AL141" s="192"/>
      <c r="AM141" s="192"/>
      <c r="AN141" s="192"/>
      <c r="AO141" s="193"/>
      <c r="AP141" s="192"/>
    </row>
    <row r="142" spans="1:42" s="189" customFormat="1" ht="17.25">
      <c r="A142" s="219"/>
      <c r="B142" s="220"/>
      <c r="C142" s="188"/>
      <c r="D142" s="188"/>
      <c r="E142" s="188"/>
      <c r="F142" s="190"/>
      <c r="G142" s="188"/>
      <c r="H142" s="188"/>
      <c r="I142" s="188"/>
      <c r="J142" s="188"/>
      <c r="K142" s="188"/>
      <c r="L142" s="188"/>
      <c r="M142" s="188"/>
      <c r="N142" s="188"/>
      <c r="O142" s="191"/>
      <c r="P142" s="187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3"/>
      <c r="AB142" s="194"/>
      <c r="AC142" s="188"/>
      <c r="AD142" s="194"/>
      <c r="AE142" s="188"/>
      <c r="AF142" s="188"/>
      <c r="AG142" s="188"/>
      <c r="AH142" s="188"/>
      <c r="AI142" s="225"/>
      <c r="AJ142" s="192"/>
      <c r="AK142" s="192"/>
      <c r="AL142" s="192"/>
      <c r="AM142" s="192"/>
      <c r="AN142" s="192"/>
      <c r="AO142" s="193"/>
      <c r="AP142" s="192"/>
    </row>
    <row r="143" spans="1:42" s="189" customFormat="1" ht="17.25">
      <c r="A143" s="219"/>
      <c r="B143" s="220"/>
      <c r="C143" s="188"/>
      <c r="D143" s="188"/>
      <c r="E143" s="188"/>
      <c r="F143" s="190"/>
      <c r="G143" s="188"/>
      <c r="H143" s="188"/>
      <c r="I143" s="188"/>
      <c r="J143" s="188"/>
      <c r="K143" s="188"/>
      <c r="L143" s="188"/>
      <c r="M143" s="188"/>
      <c r="N143" s="188"/>
      <c r="O143" s="191"/>
      <c r="P143" s="187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3"/>
      <c r="AB143" s="194"/>
      <c r="AC143" s="188"/>
      <c r="AD143" s="194"/>
      <c r="AE143" s="188"/>
      <c r="AF143" s="188"/>
      <c r="AG143" s="188"/>
      <c r="AH143" s="188"/>
      <c r="AI143" s="225"/>
      <c r="AJ143" s="192"/>
      <c r="AK143" s="192"/>
      <c r="AL143" s="192"/>
      <c r="AM143" s="192"/>
      <c r="AN143" s="192"/>
      <c r="AO143" s="193"/>
      <c r="AP143" s="192"/>
    </row>
    <row r="144" spans="1:42" s="189" customFormat="1" ht="17.25">
      <c r="A144" s="219"/>
      <c r="B144" s="220"/>
      <c r="C144" s="188"/>
      <c r="D144" s="188"/>
      <c r="E144" s="188"/>
      <c r="F144" s="190"/>
      <c r="G144" s="188"/>
      <c r="H144" s="188"/>
      <c r="I144" s="188"/>
      <c r="J144" s="188"/>
      <c r="K144" s="188"/>
      <c r="L144" s="188"/>
      <c r="M144" s="188"/>
      <c r="N144" s="188"/>
      <c r="O144" s="191"/>
      <c r="P144" s="187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3"/>
      <c r="AB144" s="194"/>
      <c r="AC144" s="188"/>
      <c r="AD144" s="194"/>
      <c r="AE144" s="188"/>
      <c r="AF144" s="188"/>
      <c r="AG144" s="188"/>
      <c r="AH144" s="188"/>
      <c r="AI144" s="225"/>
      <c r="AJ144" s="192"/>
      <c r="AK144" s="192"/>
      <c r="AL144" s="192"/>
      <c r="AM144" s="192"/>
      <c r="AN144" s="192"/>
      <c r="AO144" s="193"/>
      <c r="AP144" s="192"/>
    </row>
    <row r="145" spans="1:42" s="189" customFormat="1" ht="17.25">
      <c r="A145" s="219"/>
      <c r="B145" s="220"/>
      <c r="C145" s="188"/>
      <c r="D145" s="188"/>
      <c r="E145" s="188"/>
      <c r="F145" s="190"/>
      <c r="G145" s="188"/>
      <c r="H145" s="188"/>
      <c r="I145" s="188"/>
      <c r="J145" s="188"/>
      <c r="K145" s="188"/>
      <c r="L145" s="188"/>
      <c r="M145" s="188"/>
      <c r="N145" s="188"/>
      <c r="O145" s="191"/>
      <c r="P145" s="187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3"/>
      <c r="AB145" s="194"/>
      <c r="AC145" s="188"/>
      <c r="AD145" s="194"/>
      <c r="AE145" s="188"/>
      <c r="AF145" s="188"/>
      <c r="AG145" s="188"/>
      <c r="AH145" s="188"/>
      <c r="AI145" s="225"/>
      <c r="AJ145" s="192"/>
      <c r="AK145" s="192"/>
      <c r="AL145" s="192"/>
      <c r="AM145" s="192"/>
      <c r="AN145" s="192"/>
      <c r="AO145" s="193"/>
      <c r="AP145" s="192"/>
    </row>
    <row r="146" spans="1:42" s="189" customFormat="1" ht="17.25">
      <c r="A146" s="219"/>
      <c r="B146" s="220"/>
      <c r="C146" s="188"/>
      <c r="D146" s="188"/>
      <c r="E146" s="188"/>
      <c r="F146" s="190"/>
      <c r="G146" s="188"/>
      <c r="H146" s="188"/>
      <c r="I146" s="188"/>
      <c r="J146" s="188"/>
      <c r="K146" s="188"/>
      <c r="L146" s="188"/>
      <c r="M146" s="188"/>
      <c r="N146" s="188"/>
      <c r="O146" s="191"/>
      <c r="P146" s="187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3"/>
      <c r="AB146" s="194"/>
      <c r="AC146" s="188"/>
      <c r="AD146" s="194"/>
      <c r="AE146" s="188"/>
      <c r="AF146" s="188"/>
      <c r="AG146" s="188"/>
      <c r="AH146" s="188"/>
      <c r="AI146" s="225"/>
      <c r="AJ146" s="192"/>
      <c r="AK146" s="192"/>
      <c r="AL146" s="192"/>
      <c r="AM146" s="192"/>
      <c r="AN146" s="192"/>
      <c r="AO146" s="193"/>
      <c r="AP146" s="192"/>
    </row>
    <row r="147" spans="1:42" s="189" customFormat="1" ht="17.25">
      <c r="A147" s="219"/>
      <c r="B147" s="220"/>
      <c r="C147" s="188"/>
      <c r="D147" s="188"/>
      <c r="E147" s="188"/>
      <c r="F147" s="190"/>
      <c r="G147" s="188"/>
      <c r="H147" s="188"/>
      <c r="I147" s="188"/>
      <c r="J147" s="188"/>
      <c r="K147" s="188"/>
      <c r="L147" s="188"/>
      <c r="M147" s="188"/>
      <c r="N147" s="188"/>
      <c r="O147" s="191"/>
      <c r="P147" s="187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3"/>
      <c r="AB147" s="194"/>
      <c r="AC147" s="188"/>
      <c r="AD147" s="194"/>
      <c r="AE147" s="188"/>
      <c r="AF147" s="188"/>
      <c r="AG147" s="188"/>
      <c r="AH147" s="188"/>
      <c r="AI147" s="225"/>
      <c r="AJ147" s="192"/>
      <c r="AK147" s="192"/>
      <c r="AL147" s="192"/>
      <c r="AM147" s="192"/>
      <c r="AN147" s="192"/>
      <c r="AO147" s="193"/>
      <c r="AP147" s="192"/>
    </row>
    <row r="148" spans="1:42" s="189" customFormat="1" ht="17.25">
      <c r="A148" s="219"/>
      <c r="B148" s="220"/>
      <c r="C148" s="188"/>
      <c r="D148" s="188"/>
      <c r="E148" s="188"/>
      <c r="F148" s="190"/>
      <c r="G148" s="188"/>
      <c r="H148" s="188"/>
      <c r="I148" s="188"/>
      <c r="J148" s="188"/>
      <c r="K148" s="188"/>
      <c r="L148" s="188"/>
      <c r="M148" s="188"/>
      <c r="N148" s="188"/>
      <c r="O148" s="191"/>
      <c r="P148" s="187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3"/>
      <c r="AB148" s="194"/>
      <c r="AC148" s="188"/>
      <c r="AD148" s="194"/>
      <c r="AE148" s="188"/>
      <c r="AF148" s="188"/>
      <c r="AG148" s="188"/>
      <c r="AH148" s="188"/>
      <c r="AI148" s="225"/>
      <c r="AJ148" s="192"/>
      <c r="AK148" s="192"/>
      <c r="AL148" s="192"/>
      <c r="AM148" s="192"/>
      <c r="AN148" s="192"/>
      <c r="AO148" s="193"/>
      <c r="AP148" s="192"/>
    </row>
    <row r="149" spans="1:42" s="189" customFormat="1" ht="17.25">
      <c r="A149" s="219"/>
      <c r="B149" s="220"/>
      <c r="C149" s="188"/>
      <c r="D149" s="188"/>
      <c r="E149" s="188"/>
      <c r="F149" s="190"/>
      <c r="G149" s="188"/>
      <c r="H149" s="188"/>
      <c r="I149" s="188"/>
      <c r="J149" s="188"/>
      <c r="K149" s="188"/>
      <c r="L149" s="188"/>
      <c r="M149" s="188"/>
      <c r="N149" s="188"/>
      <c r="O149" s="191"/>
      <c r="P149" s="187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3"/>
      <c r="AB149" s="194"/>
      <c r="AC149" s="188"/>
      <c r="AD149" s="194"/>
      <c r="AE149" s="188"/>
      <c r="AF149" s="188"/>
      <c r="AG149" s="188"/>
      <c r="AH149" s="188"/>
      <c r="AI149" s="225"/>
      <c r="AJ149" s="192"/>
      <c r="AK149" s="192"/>
      <c r="AL149" s="192"/>
      <c r="AM149" s="192"/>
      <c r="AN149" s="192"/>
      <c r="AO149" s="193"/>
      <c r="AP149" s="192"/>
    </row>
    <row r="150" spans="1:42" s="189" customFormat="1" ht="17.25">
      <c r="A150" s="219"/>
      <c r="B150" s="220"/>
      <c r="C150" s="188"/>
      <c r="D150" s="188"/>
      <c r="E150" s="188"/>
      <c r="F150" s="190"/>
      <c r="G150" s="188"/>
      <c r="H150" s="188"/>
      <c r="I150" s="188"/>
      <c r="J150" s="188"/>
      <c r="K150" s="188"/>
      <c r="L150" s="188"/>
      <c r="M150" s="188"/>
      <c r="N150" s="188"/>
      <c r="O150" s="191"/>
      <c r="P150" s="187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3"/>
      <c r="AB150" s="194"/>
      <c r="AC150" s="188"/>
      <c r="AD150" s="194"/>
      <c r="AE150" s="188"/>
      <c r="AF150" s="188"/>
      <c r="AG150" s="188"/>
      <c r="AH150" s="188"/>
      <c r="AI150" s="225"/>
      <c r="AJ150" s="192"/>
      <c r="AK150" s="192"/>
      <c r="AL150" s="192"/>
      <c r="AM150" s="192"/>
      <c r="AN150" s="192"/>
      <c r="AO150" s="193"/>
      <c r="AP150" s="192"/>
    </row>
    <row r="151" spans="1:42" s="189" customFormat="1" ht="17.25">
      <c r="A151" s="219"/>
      <c r="B151" s="220"/>
      <c r="C151" s="188"/>
      <c r="D151" s="188"/>
      <c r="E151" s="188"/>
      <c r="F151" s="190"/>
      <c r="G151" s="188"/>
      <c r="H151" s="188"/>
      <c r="I151" s="188"/>
      <c r="J151" s="188"/>
      <c r="K151" s="188"/>
      <c r="L151" s="188"/>
      <c r="M151" s="188"/>
      <c r="N151" s="188"/>
      <c r="O151" s="191"/>
      <c r="P151" s="187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3"/>
      <c r="AB151" s="194"/>
      <c r="AC151" s="188"/>
      <c r="AD151" s="194"/>
      <c r="AE151" s="188"/>
      <c r="AF151" s="188"/>
      <c r="AG151" s="188"/>
      <c r="AH151" s="188"/>
      <c r="AI151" s="225"/>
      <c r="AJ151" s="192"/>
      <c r="AK151" s="192"/>
      <c r="AL151" s="192"/>
      <c r="AM151" s="192"/>
      <c r="AN151" s="192"/>
      <c r="AO151" s="193"/>
      <c r="AP151" s="192"/>
    </row>
    <row r="152" spans="1:42" s="189" customFormat="1" ht="17.25">
      <c r="A152" s="219"/>
      <c r="B152" s="220"/>
      <c r="C152" s="188"/>
      <c r="D152" s="188"/>
      <c r="E152" s="188"/>
      <c r="F152" s="190"/>
      <c r="G152" s="188"/>
      <c r="H152" s="188"/>
      <c r="I152" s="188"/>
      <c r="J152" s="188"/>
      <c r="K152" s="188"/>
      <c r="L152" s="188"/>
      <c r="M152" s="188"/>
      <c r="N152" s="188"/>
      <c r="O152" s="191"/>
      <c r="P152" s="187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3"/>
      <c r="AB152" s="194"/>
      <c r="AC152" s="188"/>
      <c r="AD152" s="194"/>
      <c r="AE152" s="188"/>
      <c r="AF152" s="188"/>
      <c r="AG152" s="188"/>
      <c r="AH152" s="188"/>
      <c r="AI152" s="225"/>
      <c r="AJ152" s="192"/>
      <c r="AK152" s="192"/>
      <c r="AL152" s="192"/>
      <c r="AM152" s="192"/>
      <c r="AN152" s="192"/>
      <c r="AO152" s="193"/>
      <c r="AP152" s="192"/>
    </row>
    <row r="153" ht="17.25">
      <c r="AI153" s="226"/>
    </row>
    <row r="154" ht="17.25">
      <c r="AI154" s="226"/>
    </row>
    <row r="155" ht="17.25">
      <c r="AI155" s="226"/>
    </row>
    <row r="156" ht="17.25">
      <c r="AI156" s="226"/>
    </row>
    <row r="157" ht="17.25">
      <c r="AI157" s="226"/>
    </row>
    <row r="158" ht="17.25">
      <c r="AI158" s="226"/>
    </row>
    <row r="159" ht="17.25">
      <c r="AI159" s="226"/>
    </row>
    <row r="160" ht="17.25">
      <c r="AI160" s="226"/>
    </row>
    <row r="161" ht="17.25">
      <c r="AI161" s="226"/>
    </row>
    <row r="162" ht="17.25">
      <c r="AI162" s="226"/>
    </row>
    <row r="163" ht="17.25">
      <c r="AI163" s="226"/>
    </row>
    <row r="164" ht="17.25">
      <c r="AI164" s="226"/>
    </row>
    <row r="165" ht="17.25">
      <c r="AI165" s="226"/>
    </row>
    <row r="166" ht="17.25">
      <c r="AI166" s="226"/>
    </row>
    <row r="167" ht="17.25">
      <c r="AI167" s="226"/>
    </row>
    <row r="168" ht="17.25">
      <c r="AI168" s="226"/>
    </row>
    <row r="169" ht="17.25">
      <c r="AI169" s="226"/>
    </row>
    <row r="170" ht="17.25">
      <c r="AI170" s="226"/>
    </row>
    <row r="171" ht="17.25">
      <c r="AI171" s="226"/>
    </row>
    <row r="172" ht="17.25">
      <c r="AI172" s="226"/>
    </row>
    <row r="173" ht="17.25">
      <c r="AI173" s="226"/>
    </row>
    <row r="174" ht="17.25">
      <c r="AI174" s="226"/>
    </row>
    <row r="175" ht="17.25">
      <c r="AI175" s="226"/>
    </row>
    <row r="176" ht="17.25">
      <c r="AI176" s="226"/>
    </row>
    <row r="177" ht="17.25">
      <c r="AI177" s="226"/>
    </row>
    <row r="178" ht="17.25">
      <c r="AI178" s="226"/>
    </row>
    <row r="179" ht="17.25">
      <c r="AI179" s="226"/>
    </row>
    <row r="180" ht="17.25">
      <c r="AI180" s="226"/>
    </row>
    <row r="181" ht="17.25">
      <c r="AI181" s="226"/>
    </row>
    <row r="182" ht="17.25">
      <c r="AI182" s="226"/>
    </row>
    <row r="183" ht="17.25">
      <c r="AI183" s="226"/>
    </row>
    <row r="184" ht="17.25">
      <c r="AI184" s="226"/>
    </row>
    <row r="185" ht="17.25">
      <c r="AI185" s="226"/>
    </row>
    <row r="186" ht="17.25">
      <c r="AI186" s="226"/>
    </row>
    <row r="187" ht="17.25">
      <c r="AI187" s="226"/>
    </row>
    <row r="188" ht="17.25">
      <c r="AI188" s="226"/>
    </row>
    <row r="189" ht="17.25">
      <c r="AI189" s="226"/>
    </row>
    <row r="190" ht="17.25">
      <c r="AI190" s="226"/>
    </row>
    <row r="191" ht="17.25">
      <c r="AI191" s="226"/>
    </row>
    <row r="192" ht="17.25">
      <c r="AI192" s="226"/>
    </row>
    <row r="193" ht="17.25">
      <c r="AI193" s="226"/>
    </row>
    <row r="194" ht="17.25">
      <c r="AI194" s="226"/>
    </row>
    <row r="195" ht="17.25">
      <c r="AI195" s="226"/>
    </row>
    <row r="196" ht="17.25">
      <c r="AI196" s="226"/>
    </row>
    <row r="197" ht="17.25">
      <c r="AI197" s="226"/>
    </row>
    <row r="198" ht="17.25">
      <c r="AI198" s="226"/>
    </row>
    <row r="199" ht="17.25">
      <c r="AI199" s="226"/>
    </row>
    <row r="200" ht="17.25">
      <c r="AI200" s="226"/>
    </row>
    <row r="201" ht="17.25">
      <c r="AI201" s="226"/>
    </row>
    <row r="202" ht="17.25">
      <c r="AI202" s="226"/>
    </row>
    <row r="203" ht="17.25">
      <c r="AI203" s="226"/>
    </row>
    <row r="204" ht="17.25">
      <c r="AI204" s="226"/>
    </row>
    <row r="205" ht="17.25">
      <c r="AI205" s="226"/>
    </row>
    <row r="206" ht="17.25">
      <c r="AI206" s="226"/>
    </row>
    <row r="207" ht="17.25">
      <c r="AI207" s="226"/>
    </row>
    <row r="208" ht="17.25">
      <c r="AI208" s="226"/>
    </row>
    <row r="209" ht="17.25">
      <c r="AI209" s="226"/>
    </row>
    <row r="210" ht="17.25">
      <c r="AI210" s="226"/>
    </row>
    <row r="211" ht="17.25">
      <c r="AI211" s="226"/>
    </row>
    <row r="212" ht="17.25">
      <c r="AI212" s="226"/>
    </row>
    <row r="213" ht="17.25">
      <c r="AI213" s="226"/>
    </row>
    <row r="214" ht="17.25">
      <c r="AI214" s="226"/>
    </row>
    <row r="215" ht="17.25">
      <c r="AI215" s="226"/>
    </row>
    <row r="216" ht="17.25">
      <c r="AI216" s="226"/>
    </row>
    <row r="217" ht="17.25">
      <c r="AI217" s="226"/>
    </row>
    <row r="218" ht="17.25">
      <c r="AI218" s="226"/>
    </row>
    <row r="219" ht="17.25">
      <c r="AI219" s="226"/>
    </row>
    <row r="220" ht="17.25">
      <c r="AI220" s="226"/>
    </row>
    <row r="221" ht="17.25">
      <c r="AI221" s="226"/>
    </row>
    <row r="222" ht="17.25">
      <c r="AI222" s="226"/>
    </row>
    <row r="223" ht="17.25">
      <c r="AI223" s="226"/>
    </row>
    <row r="224" ht="17.25">
      <c r="AI224" s="226"/>
    </row>
    <row r="225" ht="17.25">
      <c r="AI225" s="226"/>
    </row>
    <row r="226" ht="17.25">
      <c r="AI226" s="226"/>
    </row>
    <row r="227" ht="17.25">
      <c r="AI227" s="226"/>
    </row>
    <row r="228" ht="17.25">
      <c r="AI228" s="226"/>
    </row>
    <row r="229" ht="17.25">
      <c r="AI229" s="226"/>
    </row>
    <row r="230" ht="17.25">
      <c r="AI230" s="226"/>
    </row>
    <row r="231" ht="17.25">
      <c r="AI231" s="226"/>
    </row>
    <row r="232" ht="17.25">
      <c r="AI232" s="226"/>
    </row>
    <row r="233" ht="17.25">
      <c r="AI233" s="226"/>
    </row>
    <row r="234" ht="17.25">
      <c r="AI234" s="226"/>
    </row>
    <row r="235" ht="17.25">
      <c r="AI235" s="226"/>
    </row>
    <row r="236" ht="17.25">
      <c r="AI236" s="226"/>
    </row>
    <row r="237" ht="17.25">
      <c r="AI237" s="226"/>
    </row>
    <row r="238" ht="17.25">
      <c r="AI238" s="226"/>
    </row>
    <row r="239" ht="17.25">
      <c r="AI239" s="226"/>
    </row>
    <row r="240" ht="17.25">
      <c r="AI240" s="226"/>
    </row>
    <row r="241" ht="17.25">
      <c r="AI241" s="226"/>
    </row>
    <row r="242" ht="17.25">
      <c r="AI242" s="226"/>
    </row>
    <row r="243" ht="17.25">
      <c r="AI243" s="226"/>
    </row>
    <row r="244" ht="17.25">
      <c r="AI244" s="226"/>
    </row>
    <row r="245" ht="17.25">
      <c r="AI245" s="226"/>
    </row>
    <row r="246" ht="17.25">
      <c r="AI246" s="226"/>
    </row>
    <row r="247" ht="17.25">
      <c r="AI247" s="226"/>
    </row>
    <row r="248" ht="17.25">
      <c r="AI248" s="226"/>
    </row>
    <row r="249" ht="17.25">
      <c r="AI249" s="226"/>
    </row>
    <row r="250" ht="17.25">
      <c r="AI250" s="226"/>
    </row>
    <row r="251" ht="17.25">
      <c r="AI251" s="226"/>
    </row>
    <row r="252" ht="17.25">
      <c r="AI252" s="226"/>
    </row>
    <row r="253" ht="17.25">
      <c r="AI253" s="226"/>
    </row>
    <row r="254" ht="17.25">
      <c r="AI254" s="226"/>
    </row>
    <row r="255" ht="17.25">
      <c r="AI255" s="226"/>
    </row>
    <row r="256" ht="17.25">
      <c r="AI256" s="226"/>
    </row>
    <row r="257" ht="17.25">
      <c r="AI257" s="226"/>
    </row>
    <row r="258" ht="17.25">
      <c r="AI258" s="226"/>
    </row>
    <row r="259" ht="17.25">
      <c r="AI259" s="226"/>
    </row>
    <row r="260" ht="17.25">
      <c r="AI260" s="226"/>
    </row>
    <row r="261" ht="17.25">
      <c r="AI261" s="226"/>
    </row>
    <row r="262" ht="17.25">
      <c r="AI262" s="226"/>
    </row>
    <row r="263" ht="17.25">
      <c r="AI263" s="226"/>
    </row>
    <row r="264" ht="17.25">
      <c r="AI264" s="226"/>
    </row>
    <row r="265" ht="17.25">
      <c r="AI265" s="226"/>
    </row>
    <row r="266" ht="17.25">
      <c r="AI266" s="226"/>
    </row>
    <row r="267" ht="17.25">
      <c r="AI267" s="226"/>
    </row>
    <row r="268" ht="17.25">
      <c r="AI268" s="226"/>
    </row>
    <row r="269" ht="17.25">
      <c r="AI269" s="226"/>
    </row>
    <row r="270" ht="17.25">
      <c r="AI270" s="226"/>
    </row>
    <row r="271" ht="17.25">
      <c r="AI271" s="226"/>
    </row>
    <row r="272" ht="17.25">
      <c r="AI272" s="226"/>
    </row>
    <row r="273" ht="17.25">
      <c r="AI273" s="226"/>
    </row>
    <row r="274" ht="17.25">
      <c r="AI274" s="226"/>
    </row>
    <row r="275" ht="17.25">
      <c r="AI275" s="226"/>
    </row>
    <row r="276" ht="17.25">
      <c r="AI276" s="226"/>
    </row>
    <row r="277" ht="17.25">
      <c r="AI277" s="226"/>
    </row>
    <row r="278" ht="17.25">
      <c r="AI278" s="226"/>
    </row>
    <row r="279" ht="17.25">
      <c r="AI279" s="226"/>
    </row>
    <row r="280" ht="17.25">
      <c r="AI280" s="226"/>
    </row>
    <row r="281" ht="17.25">
      <c r="AI281" s="226"/>
    </row>
    <row r="282" ht="17.25">
      <c r="AI282" s="226"/>
    </row>
    <row r="283" ht="17.25">
      <c r="AI283" s="226"/>
    </row>
    <row r="284" ht="17.25">
      <c r="AI284" s="226"/>
    </row>
    <row r="285" ht="17.25">
      <c r="AI285" s="226"/>
    </row>
    <row r="286" ht="17.25">
      <c r="AI286" s="226"/>
    </row>
    <row r="287" ht="17.25">
      <c r="AI287" s="226"/>
    </row>
    <row r="288" ht="17.25">
      <c r="AI288" s="226"/>
    </row>
    <row r="289" ht="17.25">
      <c r="AI289" s="226"/>
    </row>
    <row r="290" ht="17.25">
      <c r="AI290" s="226"/>
    </row>
    <row r="291" ht="17.25">
      <c r="AI291" s="226"/>
    </row>
    <row r="292" ht="17.25">
      <c r="AI292" s="226"/>
    </row>
    <row r="293" ht="17.25">
      <c r="AI293" s="226"/>
    </row>
    <row r="294" ht="17.25">
      <c r="AI294" s="226"/>
    </row>
    <row r="295" ht="17.25">
      <c r="AI295" s="226"/>
    </row>
    <row r="296" ht="17.25">
      <c r="AI296" s="226"/>
    </row>
    <row r="297" ht="17.25">
      <c r="AI297" s="226"/>
    </row>
    <row r="298" ht="17.25">
      <c r="AI298" s="226"/>
    </row>
    <row r="299" ht="17.25">
      <c r="AI299" s="226"/>
    </row>
    <row r="300" ht="17.25">
      <c r="AI300" s="226"/>
    </row>
    <row r="301" ht="17.25">
      <c r="AI301" s="226"/>
    </row>
    <row r="302" ht="17.25">
      <c r="AI302" s="226"/>
    </row>
    <row r="303" ht="17.25">
      <c r="AI303" s="226"/>
    </row>
    <row r="304" ht="17.25">
      <c r="AI304" s="226"/>
    </row>
    <row r="305" ht="17.25">
      <c r="AI305" s="226"/>
    </row>
    <row r="306" ht="17.25">
      <c r="AI306" s="226"/>
    </row>
    <row r="307" ht="17.25">
      <c r="AI307" s="226"/>
    </row>
    <row r="308" ht="17.25">
      <c r="AI308" s="226"/>
    </row>
    <row r="309" ht="17.25">
      <c r="AI309" s="226"/>
    </row>
    <row r="310" ht="17.25">
      <c r="AI310" s="226"/>
    </row>
    <row r="311" ht="17.25">
      <c r="AI311" s="226"/>
    </row>
    <row r="312" ht="17.25">
      <c r="AI312" s="226"/>
    </row>
    <row r="313" ht="17.25">
      <c r="AI313" s="226"/>
    </row>
    <row r="314" ht="17.25">
      <c r="AI314" s="226"/>
    </row>
    <row r="315" ht="17.25">
      <c r="AI315" s="226"/>
    </row>
    <row r="316" ht="17.25">
      <c r="AI316" s="226"/>
    </row>
    <row r="317" ht="17.25">
      <c r="AI317" s="226"/>
    </row>
    <row r="318" ht="17.25">
      <c r="AI318" s="226"/>
    </row>
    <row r="319" ht="17.25">
      <c r="AI319" s="226"/>
    </row>
    <row r="320" ht="17.25">
      <c r="AI320" s="226"/>
    </row>
    <row r="321" ht="17.25">
      <c r="AI321" s="226"/>
    </row>
    <row r="322" ht="17.25">
      <c r="AI322" s="226"/>
    </row>
    <row r="323" ht="17.25">
      <c r="AI323" s="226"/>
    </row>
    <row r="324" ht="17.25">
      <c r="AI324" s="226"/>
    </row>
    <row r="325" ht="17.25">
      <c r="AI325" s="226"/>
    </row>
    <row r="326" ht="17.25">
      <c r="AI326" s="226"/>
    </row>
    <row r="327" ht="17.25">
      <c r="AI327" s="226"/>
    </row>
    <row r="328" ht="17.25">
      <c r="AI328" s="226"/>
    </row>
    <row r="329" ht="17.25">
      <c r="AI329" s="226"/>
    </row>
    <row r="330" ht="17.25">
      <c r="AI330" s="226"/>
    </row>
    <row r="331" ht="17.25">
      <c r="AI331" s="226"/>
    </row>
    <row r="332" ht="17.25">
      <c r="AI332" s="226"/>
    </row>
    <row r="333" ht="17.25">
      <c r="AI333" s="226"/>
    </row>
    <row r="334" ht="17.25">
      <c r="AI334" s="226"/>
    </row>
    <row r="335" ht="17.25">
      <c r="AI335" s="226"/>
    </row>
    <row r="336" ht="17.25">
      <c r="AI336" s="226"/>
    </row>
    <row r="337" ht="17.25">
      <c r="AI337" s="226"/>
    </row>
    <row r="338" ht="17.25">
      <c r="AI338" s="226"/>
    </row>
    <row r="339" ht="17.25">
      <c r="AI339" s="226"/>
    </row>
    <row r="340" ht="17.25">
      <c r="AI340" s="226"/>
    </row>
    <row r="341" ht="17.25">
      <c r="AI341" s="226"/>
    </row>
    <row r="342" ht="17.25">
      <c r="AI342" s="226"/>
    </row>
    <row r="343" ht="17.25">
      <c r="AI343" s="226"/>
    </row>
    <row r="344" ht="17.25">
      <c r="AI344" s="226"/>
    </row>
    <row r="345" ht="17.25">
      <c r="AI345" s="226"/>
    </row>
    <row r="346" ht="17.25">
      <c r="AI346" s="226"/>
    </row>
    <row r="347" ht="17.25">
      <c r="AI347" s="226"/>
    </row>
    <row r="348" ht="17.25">
      <c r="AI348" s="226"/>
    </row>
    <row r="349" ht="17.25">
      <c r="AI349" s="226"/>
    </row>
    <row r="350" ht="17.25">
      <c r="AI350" s="226"/>
    </row>
    <row r="351" ht="17.25">
      <c r="AI351" s="226"/>
    </row>
    <row r="352" ht="17.25">
      <c r="AI352" s="226"/>
    </row>
    <row r="353" ht="17.25">
      <c r="AI353" s="226"/>
    </row>
    <row r="354" ht="17.25">
      <c r="AI354" s="226"/>
    </row>
    <row r="355" ht="17.25">
      <c r="AI355" s="226"/>
    </row>
    <row r="356" ht="17.25">
      <c r="AI356" s="226"/>
    </row>
    <row r="357" ht="17.25">
      <c r="AI357" s="226"/>
    </row>
    <row r="358" ht="17.25">
      <c r="AI358" s="226"/>
    </row>
    <row r="359" ht="17.25">
      <c r="AI359" s="226"/>
    </row>
    <row r="360" ht="17.25">
      <c r="AI360" s="226"/>
    </row>
    <row r="361" ht="17.25">
      <c r="AI361" s="226"/>
    </row>
    <row r="362" ht="17.25">
      <c r="AI362" s="226"/>
    </row>
    <row r="363" ht="17.25">
      <c r="AI363" s="226"/>
    </row>
    <row r="364" ht="17.25">
      <c r="AI364" s="226"/>
    </row>
    <row r="365" ht="17.25">
      <c r="AI365" s="226"/>
    </row>
    <row r="366" ht="17.25">
      <c r="AI366" s="226"/>
    </row>
    <row r="367" ht="17.25">
      <c r="AI367" s="226"/>
    </row>
    <row r="368" ht="17.25">
      <c r="AI368" s="226"/>
    </row>
    <row r="369" ht="17.25">
      <c r="AI369" s="226"/>
    </row>
    <row r="370" ht="17.25">
      <c r="AI370" s="226"/>
    </row>
    <row r="371" ht="17.25">
      <c r="AI371" s="226"/>
    </row>
    <row r="372" ht="17.25">
      <c r="AI372" s="226"/>
    </row>
    <row r="373" ht="17.25">
      <c r="AI373" s="226"/>
    </row>
    <row r="374" ht="17.25">
      <c r="AI374" s="226"/>
    </row>
    <row r="375" ht="17.25">
      <c r="AI375" s="226"/>
    </row>
    <row r="376" ht="17.25">
      <c r="AI376" s="226"/>
    </row>
    <row r="377" ht="17.25">
      <c r="AI377" s="226"/>
    </row>
    <row r="378" ht="17.25">
      <c r="AI378" s="226"/>
    </row>
    <row r="379" ht="17.25">
      <c r="AI379" s="226"/>
    </row>
    <row r="380" ht="17.25">
      <c r="AI380" s="226"/>
    </row>
    <row r="381" ht="17.25">
      <c r="AI381" s="226"/>
    </row>
    <row r="382" ht="17.25">
      <c r="AI382" s="226"/>
    </row>
    <row r="383" ht="17.25">
      <c r="AI383" s="226"/>
    </row>
    <row r="384" ht="17.25">
      <c r="AI384" s="226"/>
    </row>
    <row r="385" ht="17.25">
      <c r="AI385" s="226"/>
    </row>
    <row r="386" ht="17.25">
      <c r="AI386" s="226"/>
    </row>
    <row r="387" ht="17.25">
      <c r="AI387" s="226"/>
    </row>
    <row r="388" ht="17.25">
      <c r="AI388" s="226"/>
    </row>
    <row r="389" ht="17.25">
      <c r="AI389" s="226"/>
    </row>
    <row r="390" ht="17.25">
      <c r="AI390" s="226"/>
    </row>
    <row r="391" ht="17.25">
      <c r="AI391" s="226"/>
    </row>
    <row r="392" ht="17.25">
      <c r="AI392" s="226"/>
    </row>
    <row r="393" ht="17.25">
      <c r="AI393" s="226"/>
    </row>
    <row r="394" ht="17.25">
      <c r="AI394" s="226"/>
    </row>
    <row r="395" ht="17.25">
      <c r="AI395" s="226"/>
    </row>
    <row r="396" ht="17.25">
      <c r="AI396" s="226"/>
    </row>
    <row r="397" ht="17.25">
      <c r="AI397" s="226"/>
    </row>
    <row r="398" ht="17.25">
      <c r="AI398" s="226"/>
    </row>
    <row r="399" ht="17.25">
      <c r="AI399" s="226"/>
    </row>
    <row r="400" ht="17.25">
      <c r="AI400" s="226"/>
    </row>
    <row r="401" ht="17.25">
      <c r="AI401" s="226"/>
    </row>
    <row r="402" ht="17.25">
      <c r="AI402" s="226"/>
    </row>
    <row r="403" ht="17.25">
      <c r="AI403" s="226"/>
    </row>
    <row r="404" ht="17.25">
      <c r="AI404" s="226"/>
    </row>
    <row r="405" ht="17.25">
      <c r="AI405" s="226"/>
    </row>
    <row r="406" ht="17.25">
      <c r="AI406" s="226"/>
    </row>
    <row r="407" ht="17.25">
      <c r="AI407" s="226"/>
    </row>
    <row r="408" ht="17.25">
      <c r="AI408" s="226"/>
    </row>
    <row r="409" ht="17.25">
      <c r="AI409" s="226"/>
    </row>
    <row r="410" ht="17.25">
      <c r="AI410" s="226"/>
    </row>
    <row r="411" ht="17.25">
      <c r="AI411" s="226"/>
    </row>
    <row r="412" ht="17.25">
      <c r="AI412" s="226"/>
    </row>
    <row r="413" ht="17.25">
      <c r="AI413" s="226"/>
    </row>
    <row r="414" ht="17.25">
      <c r="AI414" s="226"/>
    </row>
    <row r="415" ht="17.25">
      <c r="AI415" s="226"/>
    </row>
    <row r="416" ht="17.25">
      <c r="AI416" s="226"/>
    </row>
    <row r="417" ht="17.25">
      <c r="AI417" s="226"/>
    </row>
    <row r="418" ht="17.25">
      <c r="AI418" s="226"/>
    </row>
    <row r="419" ht="17.25">
      <c r="AI419" s="226"/>
    </row>
    <row r="420" ht="17.25">
      <c r="AI420" s="226"/>
    </row>
    <row r="421" ht="17.25">
      <c r="AI421" s="226"/>
    </row>
    <row r="422" ht="17.25">
      <c r="AI422" s="226"/>
    </row>
    <row r="423" ht="17.25">
      <c r="AI423" s="226"/>
    </row>
    <row r="424" ht="17.25">
      <c r="AI424" s="226"/>
    </row>
    <row r="425" ht="17.25">
      <c r="AI425" s="226"/>
    </row>
    <row r="426" ht="17.25">
      <c r="AI426" s="226"/>
    </row>
    <row r="427" ht="17.25">
      <c r="AI427" s="226"/>
    </row>
    <row r="428" ht="17.25">
      <c r="AI428" s="226"/>
    </row>
    <row r="429" ht="17.25">
      <c r="AI429" s="226"/>
    </row>
    <row r="430" ht="17.25">
      <c r="AI430" s="226"/>
    </row>
    <row r="431" ht="17.25">
      <c r="AI431" s="226"/>
    </row>
    <row r="432" ht="17.25">
      <c r="AI432" s="226"/>
    </row>
    <row r="433" ht="17.25">
      <c r="AI433" s="226"/>
    </row>
    <row r="434" ht="17.25">
      <c r="AI434" s="226"/>
    </row>
    <row r="435" ht="17.25">
      <c r="AI435" s="226"/>
    </row>
    <row r="436" ht="17.25">
      <c r="AI436" s="226"/>
    </row>
    <row r="437" ht="17.25">
      <c r="AI437" s="226"/>
    </row>
    <row r="438" ht="17.25">
      <c r="AI438" s="226"/>
    </row>
    <row r="439" ht="17.25">
      <c r="AI439" s="226"/>
    </row>
    <row r="440" ht="17.25">
      <c r="AI440" s="226"/>
    </row>
    <row r="441" ht="17.25">
      <c r="AI441" s="226"/>
    </row>
    <row r="442" ht="17.25">
      <c r="AI442" s="226"/>
    </row>
    <row r="443" ht="17.25">
      <c r="AI443" s="226"/>
    </row>
    <row r="444" ht="17.25">
      <c r="AI444" s="226"/>
    </row>
    <row r="445" ht="17.25">
      <c r="AI445" s="226"/>
    </row>
    <row r="446" ht="17.25">
      <c r="AI446" s="226"/>
    </row>
    <row r="447" ht="17.25">
      <c r="AI447" s="226"/>
    </row>
    <row r="448" ht="17.25">
      <c r="AI448" s="226"/>
    </row>
    <row r="449" ht="17.25">
      <c r="AI449" s="226"/>
    </row>
    <row r="450" ht="17.25">
      <c r="AI450" s="226"/>
    </row>
    <row r="451" ht="17.25">
      <c r="AI451" s="226"/>
    </row>
    <row r="452" ht="17.25">
      <c r="AI452" s="226"/>
    </row>
    <row r="453" ht="17.25">
      <c r="AI453" s="226"/>
    </row>
    <row r="454" ht="17.25">
      <c r="AI454" s="226"/>
    </row>
    <row r="455" ht="17.25">
      <c r="AI455" s="226"/>
    </row>
    <row r="456" ht="17.25">
      <c r="AI456" s="226"/>
    </row>
    <row r="457" ht="17.25">
      <c r="AI457" s="226"/>
    </row>
    <row r="458" ht="17.25">
      <c r="AI458" s="226"/>
    </row>
    <row r="459" ht="17.25">
      <c r="AI459" s="226"/>
    </row>
    <row r="460" ht="17.25">
      <c r="AI460" s="226"/>
    </row>
    <row r="461" ht="17.25">
      <c r="AI461" s="226"/>
    </row>
    <row r="462" ht="17.25">
      <c r="AI462" s="226"/>
    </row>
    <row r="463" ht="17.25">
      <c r="AI463" s="226"/>
    </row>
    <row r="464" ht="17.25">
      <c r="AI464" s="226"/>
    </row>
    <row r="465" ht="17.25">
      <c r="AI465" s="226"/>
    </row>
    <row r="466" ht="17.25">
      <c r="AI466" s="226"/>
    </row>
    <row r="467" ht="17.25">
      <c r="AI467" s="226"/>
    </row>
    <row r="468" ht="17.25">
      <c r="AI468" s="226"/>
    </row>
    <row r="469" ht="17.25">
      <c r="AI469" s="226"/>
    </row>
    <row r="470" ht="17.25">
      <c r="AI470" s="226"/>
    </row>
    <row r="471" ht="17.25">
      <c r="AI471" s="226"/>
    </row>
    <row r="472" ht="17.25">
      <c r="AI472" s="226"/>
    </row>
    <row r="473" ht="17.25">
      <c r="AI473" s="226"/>
    </row>
    <row r="474" ht="17.25">
      <c r="AI474" s="226"/>
    </row>
    <row r="475" ht="17.25">
      <c r="AI475" s="226"/>
    </row>
    <row r="476" ht="17.25">
      <c r="AI476" s="226"/>
    </row>
    <row r="477" ht="17.25">
      <c r="AI477" s="226"/>
    </row>
    <row r="478" ht="17.25">
      <c r="AI478" s="226"/>
    </row>
    <row r="479" ht="17.25">
      <c r="AI479" s="226"/>
    </row>
    <row r="480" ht="17.25">
      <c r="AI480" s="226"/>
    </row>
    <row r="481" ht="17.25">
      <c r="AI481" s="226"/>
    </row>
    <row r="482" ht="17.25">
      <c r="AI482" s="226"/>
    </row>
    <row r="483" ht="17.25">
      <c r="AI483" s="226"/>
    </row>
    <row r="484" ht="17.25">
      <c r="AI484" s="226"/>
    </row>
    <row r="485" ht="17.25">
      <c r="AI485" s="226"/>
    </row>
    <row r="486" ht="17.25">
      <c r="AI486" s="226"/>
    </row>
    <row r="487" ht="17.25">
      <c r="AI487" s="226"/>
    </row>
    <row r="488" ht="17.25">
      <c r="AI488" s="226"/>
    </row>
    <row r="489" ht="17.25">
      <c r="AI489" s="226"/>
    </row>
    <row r="490" ht="17.25">
      <c r="AI490" s="226"/>
    </row>
    <row r="491" ht="17.25">
      <c r="AI491" s="226"/>
    </row>
    <row r="492" ht="17.25">
      <c r="AI492" s="226"/>
    </row>
    <row r="493" ht="17.25">
      <c r="AI493" s="226"/>
    </row>
    <row r="494" ht="17.25">
      <c r="AI494" s="226"/>
    </row>
    <row r="495" ht="17.25">
      <c r="AI495" s="226"/>
    </row>
    <row r="496" ht="17.25">
      <c r="AI496" s="226"/>
    </row>
    <row r="497" ht="17.25">
      <c r="AI497" s="226"/>
    </row>
    <row r="498" ht="17.25">
      <c r="AI498" s="226"/>
    </row>
    <row r="499" ht="17.25">
      <c r="AI499" s="226"/>
    </row>
    <row r="500" ht="17.25">
      <c r="AI500" s="226"/>
    </row>
    <row r="501" ht="17.25">
      <c r="AI501" s="226"/>
    </row>
    <row r="502" ht="17.25">
      <c r="AI502" s="226"/>
    </row>
    <row r="503" ht="17.25">
      <c r="AI503" s="226"/>
    </row>
    <row r="504" ht="17.25">
      <c r="AI504" s="226"/>
    </row>
    <row r="505" ht="17.25">
      <c r="AI505" s="226"/>
    </row>
    <row r="506" ht="17.25">
      <c r="AI506" s="226"/>
    </row>
    <row r="507" ht="17.25">
      <c r="AI507" s="226"/>
    </row>
    <row r="508" ht="17.25">
      <c r="AI508" s="226"/>
    </row>
    <row r="509" ht="17.25">
      <c r="AI509" s="226"/>
    </row>
    <row r="510" ht="17.25">
      <c r="AI510" s="226"/>
    </row>
    <row r="511" ht="17.25">
      <c r="AI511" s="226"/>
    </row>
    <row r="512" ht="17.25">
      <c r="AI512" s="226"/>
    </row>
    <row r="513" ht="17.25">
      <c r="AI513" s="226"/>
    </row>
    <row r="514" ht="17.25">
      <c r="AI514" s="226"/>
    </row>
    <row r="515" ht="17.25">
      <c r="AI515" s="226"/>
    </row>
    <row r="516" ht="17.25">
      <c r="AI516" s="226"/>
    </row>
    <row r="517" ht="17.25">
      <c r="AI517" s="226"/>
    </row>
    <row r="518" ht="17.25">
      <c r="AI518" s="226"/>
    </row>
    <row r="519" ht="17.25">
      <c r="AI519" s="226"/>
    </row>
    <row r="520" ht="17.25">
      <c r="AI520" s="226"/>
    </row>
    <row r="521" ht="17.25">
      <c r="AI521" s="226"/>
    </row>
    <row r="522" ht="17.25">
      <c r="AI522" s="226"/>
    </row>
    <row r="523" ht="17.25">
      <c r="AI523" s="226"/>
    </row>
    <row r="524" ht="17.25">
      <c r="AI524" s="226"/>
    </row>
    <row r="525" ht="17.25">
      <c r="AI525" s="226"/>
    </row>
    <row r="526" ht="17.25">
      <c r="AI526" s="226"/>
    </row>
    <row r="527" ht="17.25">
      <c r="AI527" s="226"/>
    </row>
    <row r="528" ht="17.25">
      <c r="AI528" s="226"/>
    </row>
    <row r="529" ht="17.25">
      <c r="AI529" s="226"/>
    </row>
    <row r="530" ht="17.25">
      <c r="AI530" s="226"/>
    </row>
    <row r="531" ht="17.25">
      <c r="AI531" s="226"/>
    </row>
    <row r="532" ht="17.25">
      <c r="AI532" s="226"/>
    </row>
    <row r="533" ht="17.25">
      <c r="AI533" s="226"/>
    </row>
    <row r="534" ht="17.25">
      <c r="AI534" s="226"/>
    </row>
    <row r="535" ht="17.25">
      <c r="AI535" s="226"/>
    </row>
    <row r="536" ht="17.25">
      <c r="AI536" s="226"/>
    </row>
    <row r="537" ht="17.25">
      <c r="AI537" s="226"/>
    </row>
    <row r="538" ht="17.25">
      <c r="AI538" s="226"/>
    </row>
    <row r="539" ht="17.25">
      <c r="AI539" s="226"/>
    </row>
  </sheetData>
  <sheetProtection/>
  <dataValidations count="12">
    <dataValidation allowBlank="1" showInputMessage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4:E162"/>
    <dataValidation allowBlank="1" showInputMessage="1" showErrorMessage="1" promptTitle="禁止" prompt="ここには、何も入れないで下さい。" sqref="D3:D152"/>
    <dataValidation allowBlank="1" showInputMessage="1" showErrorMessage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O2:P2 N123:N152"/>
    <dataValidation type="whole" operator="equal" allowBlank="1" showErrorMessage="1" prompt="該当箇所に　1  と入力して下さい。" error="数字の　1 以外は入力しないで下さい。" imeMode="halfAlpha" sqref="P123:AA152 AE123:AO152">
      <formula1>1</formula1>
    </dataValidation>
    <dataValidation allowBlank="1" prompt="シングルスのドロー番号を入れて下さい。&#10;本戦ドロー番号はドロー番号に１０００を加えた数字でお願いします。&#10;1番であれば、１００１&#10;32番であれば　１０３２の様に入力して下しさい。" sqref="AD2:AE2 O123:O152"/>
    <dataValidation allowBlank="1" showInputMessage="1" showErrorMessage="1" prompt="ドロー番号を入れて下さい。&#10;本戦ドロー番号はドロー番号に１０００を加えた数字でお願いします。&#10;1番であれば、１００１&#10;32番であれば　１０３２の様に入力して下しさい。&#10;（予選はそのままの数字を入れてください。）" sqref="AC2"/>
    <dataValidation allowBlank="1" showErrorMessage="1" promptTitle="ここには、何も入力しないで。" prompt="ここには、何も入力しないで下さい。備考欄に新入部員等の情報を入れて下さい。（氏名欄・生年月日・フリガナ・所属には、入力して下さい。）" sqref="E3"/>
    <dataValidation errorStyle="information" allowBlank="1" showErrorMessage="1" imeMode="halfAlpha" sqref="N3:O122 AC3:AD122"/>
    <dataValidation allowBlank="1" showInputMessage="1" showErrorMessage="1" prompt="シングルスのドロー番号を入れて下さい。&#10;本戦出場者は、本戦ドロー番号に１０００を加えた数字でお願いします。&#10;例：32番であれば　１０３２の様に入力して下しさい。&#10;&#10;（本戦に出場できなかった選手は予選ブロックのドロー番号をそのまま入力してください。）" sqref="N2"/>
    <dataValidation errorStyle="information" type="list" allowBlank="1" promptTitle="リストから　1 　を選択してください。" prompt="リストを使わず、テンキーで直接入力もできます。" imeMode="halfAlpha" sqref="AE3:AO122">
      <formula1>ichi</formula1>
    </dataValidation>
    <dataValidation allowBlank="1" showInputMessage="1" showErrorMessage="1" imeMode="hiragana" sqref="AP3:AP72"/>
    <dataValidation errorStyle="information" type="list" allowBlank="1" promptTitle="リストから　1 　を選択してください。" prompt="リストを使わず、テンキーで直接入力もできます。" imeMode="halfAlpha" sqref="P3:AA122">
      <formula1>ichi</formula1>
    </dataValidation>
  </dataValidations>
  <printOptions/>
  <pageMargins left="0.51" right="0.46" top="0.984" bottom="0.984" header="0.512" footer="0.512"/>
  <pageSetup fitToHeight="1" fitToWidth="1" orientation="portrait" paperSize="9" scale="77" r:id="rId4"/>
  <headerFooter alignWithMargins="0">
    <oddHeader>&amp;C&amp;20滋賀県ジュニアテニス選手権大会　戦績一覧&amp;R&amp;D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X114"/>
  <sheetViews>
    <sheetView showGridLines="0" showZeros="0" zoomScale="115" zoomScaleNormal="115" zoomScalePageLayoutView="0" workbookViewId="0" topLeftCell="A1">
      <pane ySplit="12" topLeftCell="A49" activePane="bottomLeft" state="frozen"/>
      <selection pane="topLeft" activeCell="A1" sqref="A1"/>
      <selection pane="bottomLeft" activeCell="D41" sqref="D13:D41"/>
    </sheetView>
  </sheetViews>
  <sheetFormatPr defaultColWidth="9.00390625" defaultRowHeight="13.5"/>
  <cols>
    <col min="1" max="1" width="3.375" style="0" customWidth="1"/>
    <col min="2" max="2" width="5.50390625" style="0" customWidth="1"/>
    <col min="3" max="3" width="11.75390625" style="0" customWidth="1"/>
    <col min="4" max="6" width="7.625" style="0" customWidth="1"/>
    <col min="7" max="7" width="20.125" style="0" customWidth="1"/>
    <col min="8" max="8" width="12.75390625" style="0" bestFit="1" customWidth="1"/>
    <col min="9" max="9" width="33.125" style="108" customWidth="1"/>
  </cols>
  <sheetData>
    <row r="1" spans="1:24" ht="4.5" customHeight="1">
      <c r="A1" s="92"/>
      <c r="B1" s="92"/>
      <c r="C1" s="92"/>
      <c r="D1" s="92"/>
      <c r="E1" s="92"/>
      <c r="F1" s="92"/>
      <c r="G1" s="92"/>
      <c r="H1" s="92"/>
      <c r="I1" s="105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93.75" customHeight="1">
      <c r="A2" s="92"/>
      <c r="B2" s="11"/>
      <c r="C2" s="12"/>
      <c r="D2" s="12"/>
      <c r="E2" s="12"/>
      <c r="F2" s="12"/>
      <c r="G2" s="100"/>
      <c r="H2" s="92"/>
      <c r="I2" s="105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4.75" customHeight="1">
      <c r="A3" s="92"/>
      <c r="B3" s="18" t="s">
        <v>11</v>
      </c>
      <c r="C3" s="14"/>
      <c r="D3" s="14"/>
      <c r="E3" s="14"/>
      <c r="F3" s="14"/>
      <c r="G3" s="101"/>
      <c r="H3" s="92"/>
      <c r="I3" s="105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35.25" customHeight="1">
      <c r="A4" s="92"/>
      <c r="B4" s="485" t="s">
        <v>41</v>
      </c>
      <c r="C4" s="486"/>
      <c r="D4" s="486"/>
      <c r="E4" s="486"/>
      <c r="F4" s="486"/>
      <c r="G4" s="487"/>
      <c r="H4" s="92"/>
      <c r="I4" s="105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28.5" customHeight="1">
      <c r="A5" s="92"/>
      <c r="B5" s="13"/>
      <c r="C5" s="488" t="s">
        <v>108</v>
      </c>
      <c r="D5" s="489"/>
      <c r="E5" s="491"/>
      <c r="F5" s="492"/>
      <c r="G5" s="101"/>
      <c r="H5" s="92"/>
      <c r="I5" s="106" t="s">
        <v>42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24.75" customHeight="1" thickBot="1">
      <c r="A6" s="92"/>
      <c r="B6" s="13"/>
      <c r="C6" s="490">
        <f>COUNTA('入力表'!P3:AA122)</f>
        <v>0</v>
      </c>
      <c r="D6" s="490"/>
      <c r="E6" s="493"/>
      <c r="F6" s="494"/>
      <c r="G6" s="101"/>
      <c r="H6" s="92"/>
      <c r="I6" s="212">
        <f>'入力表'!I3</f>
        <v>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8.75" customHeight="1" thickTop="1">
      <c r="A7" s="92"/>
      <c r="B7" s="13"/>
      <c r="C7" s="14"/>
      <c r="D7" s="14"/>
      <c r="E7" s="14"/>
      <c r="F7" s="14"/>
      <c r="G7" s="101"/>
      <c r="H7" s="109" t="s">
        <v>68</v>
      </c>
      <c r="I7" s="211" t="e">
        <f>VLOOKUP(I6,C13:D54,2,0)</f>
        <v>#N/A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8.75" customHeight="1">
      <c r="A8" s="92"/>
      <c r="B8" s="13" t="s">
        <v>173</v>
      </c>
      <c r="C8" s="14"/>
      <c r="D8" s="14"/>
      <c r="E8" s="14"/>
      <c r="F8" s="14"/>
      <c r="G8" s="101"/>
      <c r="H8" s="403" t="s">
        <v>43</v>
      </c>
      <c r="I8" s="404" t="e">
        <f>VLOOKUP(I6,$C$13:$E$61,3,0)</f>
        <v>#N/A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5.25" customHeight="1" thickBot="1">
      <c r="A9" s="92"/>
      <c r="B9" s="102"/>
      <c r="C9" s="103"/>
      <c r="D9" s="103"/>
      <c r="E9" s="103"/>
      <c r="F9" s="103"/>
      <c r="G9" s="104"/>
      <c r="H9" s="92"/>
      <c r="I9" s="107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7.5" customHeight="1" thickTop="1">
      <c r="A10" s="92"/>
      <c r="B10" s="92"/>
      <c r="C10" s="92"/>
      <c r="D10" s="92"/>
      <c r="E10" s="92"/>
      <c r="F10" s="92"/>
      <c r="G10" s="92"/>
      <c r="H10" s="92"/>
      <c r="I10" s="107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13.5">
      <c r="A11" s="92"/>
      <c r="B11" s="95" t="s">
        <v>14</v>
      </c>
      <c r="C11" s="17"/>
      <c r="D11" s="80" t="s">
        <v>102</v>
      </c>
      <c r="E11" s="80"/>
      <c r="F11" s="92"/>
      <c r="G11" s="92"/>
      <c r="H11" s="92"/>
      <c r="I11" s="107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13.5">
      <c r="A12" s="92"/>
      <c r="B12" s="93" t="s">
        <v>21</v>
      </c>
      <c r="C12" s="94" t="s">
        <v>12</v>
      </c>
      <c r="D12" s="98" t="s">
        <v>67</v>
      </c>
      <c r="E12" s="384" t="s">
        <v>25</v>
      </c>
      <c r="F12" s="96"/>
      <c r="G12" s="96"/>
      <c r="H12" s="197"/>
      <c r="I12" s="197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14.25">
      <c r="A13" s="92"/>
      <c r="B13" s="97">
        <v>1</v>
      </c>
      <c r="C13" s="154" t="s">
        <v>75</v>
      </c>
      <c r="D13" s="200">
        <v>2</v>
      </c>
      <c r="E13" s="201"/>
      <c r="F13" s="99"/>
      <c r="G13" s="99"/>
      <c r="H13" s="197"/>
      <c r="I13" s="197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14.25">
      <c r="A14" s="92"/>
      <c r="B14" s="19">
        <v>2</v>
      </c>
      <c r="C14" s="198" t="s">
        <v>76</v>
      </c>
      <c r="D14" s="202">
        <v>2</v>
      </c>
      <c r="E14" s="203"/>
      <c r="F14" s="99"/>
      <c r="G14" s="99"/>
      <c r="H14" s="197"/>
      <c r="I14" s="197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14.25">
      <c r="A15" s="92"/>
      <c r="B15" s="19">
        <v>3</v>
      </c>
      <c r="C15" s="452" t="s">
        <v>596</v>
      </c>
      <c r="D15" s="200">
        <v>0</v>
      </c>
      <c r="E15" s="201"/>
      <c r="F15" s="99"/>
      <c r="G15" s="377" t="e">
        <f>IF(I7=C6,I6&amp;"顧問　様：　シングルスの申込本数と入力データ件数が一致しました。",I6&amp;"顧問　様：シングルスの申込本数と入力データ数が一致しません。再度ご確認して下さい。(このコメントは、入力後にご覧ください。）")</f>
        <v>#N/A</v>
      </c>
      <c r="H15" s="197"/>
      <c r="I15" s="197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14.25">
      <c r="A16" s="92"/>
      <c r="B16" s="19">
        <v>4</v>
      </c>
      <c r="C16" s="452" t="s">
        <v>597</v>
      </c>
      <c r="D16" s="200">
        <v>0</v>
      </c>
      <c r="E16" s="201"/>
      <c r="F16" s="99"/>
      <c r="G16" s="377" t="e">
        <f>IF(I8=E6,I6&amp;"顧問　様：　ダブルスの申込本数と入力データ件数が一致しました。",I6&amp;"顧問　様：　ダブルスの申込本数と入力データ数が一致しません。再度ご確認して下さい。(このコメントは、入力後にご覧ください。）")</f>
        <v>#N/A</v>
      </c>
      <c r="H16" s="197"/>
      <c r="I16" s="197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14.25">
      <c r="A17" s="92"/>
      <c r="B17" s="19">
        <v>5</v>
      </c>
      <c r="C17" s="154" t="s">
        <v>77</v>
      </c>
      <c r="D17" s="200">
        <v>16</v>
      </c>
      <c r="E17" s="201"/>
      <c r="F17" s="99"/>
      <c r="G17" s="99"/>
      <c r="H17" s="197"/>
      <c r="I17" s="197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ht="14.25">
      <c r="A18" s="92"/>
      <c r="B18" s="19">
        <v>6</v>
      </c>
      <c r="C18" s="154" t="s">
        <v>78</v>
      </c>
      <c r="D18" s="200">
        <v>9</v>
      </c>
      <c r="E18" s="201"/>
      <c r="F18" s="99"/>
      <c r="G18" s="99"/>
      <c r="H18" s="197"/>
      <c r="I18" s="197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ht="14.25">
      <c r="A19" s="92"/>
      <c r="B19" s="19">
        <v>7</v>
      </c>
      <c r="C19" s="154" t="s">
        <v>80</v>
      </c>
      <c r="D19" s="200">
        <v>9</v>
      </c>
      <c r="E19" s="201"/>
      <c r="F19" s="99"/>
      <c r="G19" s="99"/>
      <c r="H19" s="197"/>
      <c r="I19" s="197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ht="14.25">
      <c r="A20" s="92"/>
      <c r="B20" s="19">
        <v>8</v>
      </c>
      <c r="C20" s="154" t="s">
        <v>79</v>
      </c>
      <c r="D20" s="200">
        <v>7.5</v>
      </c>
      <c r="E20" s="201"/>
      <c r="F20" s="99"/>
      <c r="G20" s="99"/>
      <c r="H20" s="197"/>
      <c r="I20" s="197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ht="14.25">
      <c r="A21" s="92"/>
      <c r="B21" s="19">
        <v>9</v>
      </c>
      <c r="C21" s="452" t="s">
        <v>85</v>
      </c>
      <c r="D21" s="200">
        <v>0</v>
      </c>
      <c r="E21" s="201"/>
      <c r="F21" s="99"/>
      <c r="G21" s="99"/>
      <c r="H21" s="197"/>
      <c r="I21" s="197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ht="14.25">
      <c r="A22" s="92"/>
      <c r="B22" s="19">
        <v>10</v>
      </c>
      <c r="C22" s="154" t="s">
        <v>83</v>
      </c>
      <c r="D22" s="200">
        <v>15</v>
      </c>
      <c r="E22" s="201"/>
      <c r="F22" s="99"/>
      <c r="G22" s="99"/>
      <c r="H22" s="197"/>
      <c r="I22" s="197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4.25">
      <c r="A23" s="92"/>
      <c r="B23" s="19">
        <v>11</v>
      </c>
      <c r="C23" s="154" t="s">
        <v>81</v>
      </c>
      <c r="D23" s="200">
        <v>5</v>
      </c>
      <c r="E23" s="201"/>
      <c r="F23" s="99"/>
      <c r="G23" s="99"/>
      <c r="H23" s="197"/>
      <c r="I23" s="197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ht="14.25">
      <c r="A24" s="92"/>
      <c r="B24" s="19">
        <v>12</v>
      </c>
      <c r="C24" s="154" t="s">
        <v>82</v>
      </c>
      <c r="D24" s="200">
        <v>6</v>
      </c>
      <c r="E24" s="201"/>
      <c r="F24" s="99"/>
      <c r="G24" s="99"/>
      <c r="H24" s="197"/>
      <c r="I24" s="197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ht="14.25">
      <c r="A25" s="92"/>
      <c r="B25" s="19">
        <v>13</v>
      </c>
      <c r="C25" s="154" t="s">
        <v>87</v>
      </c>
      <c r="D25" s="200">
        <v>6</v>
      </c>
      <c r="E25" s="201"/>
      <c r="F25" s="99"/>
      <c r="G25" s="99"/>
      <c r="H25" s="197"/>
      <c r="I25" s="197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14.25">
      <c r="A26" s="92"/>
      <c r="B26" s="19">
        <v>14</v>
      </c>
      <c r="C26" s="154" t="s">
        <v>84</v>
      </c>
      <c r="D26" s="200">
        <v>2.5</v>
      </c>
      <c r="E26" s="201"/>
      <c r="F26" s="99"/>
      <c r="G26" s="99"/>
      <c r="H26" s="197"/>
      <c r="I26" s="197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4.25">
      <c r="A27" s="92"/>
      <c r="B27" s="19">
        <v>15</v>
      </c>
      <c r="C27" s="154" t="s">
        <v>90</v>
      </c>
      <c r="D27" s="200">
        <v>4</v>
      </c>
      <c r="E27" s="201"/>
      <c r="F27" s="99"/>
      <c r="G27" s="99"/>
      <c r="H27" s="197"/>
      <c r="I27" s="197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ht="14.25">
      <c r="A28" s="92"/>
      <c r="B28" s="19">
        <v>16</v>
      </c>
      <c r="C28" s="452" t="s">
        <v>103</v>
      </c>
      <c r="D28" s="200">
        <v>0</v>
      </c>
      <c r="E28" s="201"/>
      <c r="F28" s="99"/>
      <c r="G28" s="99"/>
      <c r="H28" s="197"/>
      <c r="I28" s="197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ht="14.25">
      <c r="A29" s="92"/>
      <c r="B29" s="19">
        <v>17</v>
      </c>
      <c r="C29" s="154" t="s">
        <v>89</v>
      </c>
      <c r="D29" s="200">
        <v>8</v>
      </c>
      <c r="E29" s="201"/>
      <c r="F29" s="99"/>
      <c r="G29" s="99"/>
      <c r="H29" s="197"/>
      <c r="I29" s="197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ht="14.25">
      <c r="A30" s="92"/>
      <c r="B30" s="19">
        <v>18</v>
      </c>
      <c r="C30" s="154" t="s">
        <v>98</v>
      </c>
      <c r="D30" s="200">
        <v>11</v>
      </c>
      <c r="E30" s="201"/>
      <c r="F30" s="99"/>
      <c r="G30" s="99"/>
      <c r="H30" s="197"/>
      <c r="I30" s="197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ht="14.25">
      <c r="A31" s="92"/>
      <c r="B31" s="19">
        <v>19</v>
      </c>
      <c r="C31" s="154" t="s">
        <v>91</v>
      </c>
      <c r="D31" s="200">
        <v>3</v>
      </c>
      <c r="E31" s="201"/>
      <c r="F31" s="99"/>
      <c r="G31" s="99"/>
      <c r="H31" s="197"/>
      <c r="I31" s="197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ht="14.25">
      <c r="A32" s="92"/>
      <c r="B32" s="19">
        <v>20</v>
      </c>
      <c r="C32" s="154" t="s">
        <v>92</v>
      </c>
      <c r="D32" s="200">
        <v>13.5</v>
      </c>
      <c r="E32" s="201"/>
      <c r="F32" s="99"/>
      <c r="G32" s="99"/>
      <c r="H32" s="197"/>
      <c r="I32" s="197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ht="14.25">
      <c r="A33" s="92"/>
      <c r="B33" s="19">
        <v>21</v>
      </c>
      <c r="C33" s="154" t="s">
        <v>93</v>
      </c>
      <c r="D33" s="200">
        <v>3.5</v>
      </c>
      <c r="E33" s="201"/>
      <c r="F33" s="99"/>
      <c r="G33" s="99"/>
      <c r="H33" s="197"/>
      <c r="I33" s="197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ht="14.25">
      <c r="A34" s="92"/>
      <c r="B34" s="19">
        <v>22</v>
      </c>
      <c r="C34" s="154" t="s">
        <v>94</v>
      </c>
      <c r="D34" s="200">
        <v>8</v>
      </c>
      <c r="E34" s="201"/>
      <c r="F34" s="99"/>
      <c r="G34" s="99"/>
      <c r="H34" s="197"/>
      <c r="I34" s="197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ht="14.25">
      <c r="A35" s="92"/>
      <c r="B35" s="19">
        <v>23</v>
      </c>
      <c r="C35" s="452" t="s">
        <v>95</v>
      </c>
      <c r="D35" s="200">
        <v>3</v>
      </c>
      <c r="E35" s="201"/>
      <c r="F35" s="99"/>
      <c r="G35" s="99"/>
      <c r="H35" s="197"/>
      <c r="I35" s="197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ht="14.25">
      <c r="A36" s="92"/>
      <c r="B36" s="19">
        <v>24</v>
      </c>
      <c r="C36" s="154" t="s">
        <v>96</v>
      </c>
      <c r="D36" s="200">
        <v>6</v>
      </c>
      <c r="E36" s="201"/>
      <c r="F36" s="99"/>
      <c r="G36" s="99"/>
      <c r="H36" s="197"/>
      <c r="I36" s="197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ht="14.25">
      <c r="A37" s="92"/>
      <c r="B37" s="19">
        <v>25</v>
      </c>
      <c r="C37" s="452" t="s">
        <v>88</v>
      </c>
      <c r="D37" s="200">
        <v>2</v>
      </c>
      <c r="E37" s="201"/>
      <c r="F37" s="99"/>
      <c r="G37" s="99"/>
      <c r="H37" s="197"/>
      <c r="I37" s="197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ht="14.25">
      <c r="A38" s="92"/>
      <c r="B38" s="19">
        <v>26</v>
      </c>
      <c r="C38" s="154" t="s">
        <v>86</v>
      </c>
      <c r="D38" s="200">
        <v>0</v>
      </c>
      <c r="E38" s="201"/>
      <c r="F38" s="99"/>
      <c r="G38" s="99"/>
      <c r="H38" s="197"/>
      <c r="I38" s="197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4.25">
      <c r="A39" s="92"/>
      <c r="B39" s="19">
        <v>27</v>
      </c>
      <c r="C39" s="452" t="s">
        <v>100</v>
      </c>
      <c r="D39" s="200">
        <v>0</v>
      </c>
      <c r="E39" s="201"/>
      <c r="F39" s="99"/>
      <c r="G39" s="99"/>
      <c r="H39" s="197"/>
      <c r="I39" s="197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4.25">
      <c r="A40" s="92"/>
      <c r="B40" s="19">
        <v>28</v>
      </c>
      <c r="C40" s="154" t="s">
        <v>97</v>
      </c>
      <c r="D40" s="200">
        <v>2</v>
      </c>
      <c r="E40" s="201"/>
      <c r="F40" s="99"/>
      <c r="G40" s="99"/>
      <c r="H40" s="197"/>
      <c r="I40" s="197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4.25">
      <c r="A41" s="92"/>
      <c r="B41" s="19">
        <v>29</v>
      </c>
      <c r="C41" s="154" t="s">
        <v>99</v>
      </c>
      <c r="D41" s="200">
        <v>6</v>
      </c>
      <c r="E41" s="201"/>
      <c r="F41" s="99"/>
      <c r="G41" s="99"/>
      <c r="H41" s="197"/>
      <c r="I41" s="197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4.25">
      <c r="A42" s="92"/>
      <c r="B42" s="415">
        <v>30</v>
      </c>
      <c r="C42" s="159"/>
      <c r="D42" s="416"/>
      <c r="E42" s="417"/>
      <c r="F42" s="99"/>
      <c r="G42" s="99"/>
      <c r="H42" s="197"/>
      <c r="I42" s="197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4.25">
      <c r="A43" s="92"/>
      <c r="B43" s="97">
        <v>31</v>
      </c>
      <c r="C43" s="412" t="s">
        <v>114</v>
      </c>
      <c r="D43" s="413"/>
      <c r="E43" s="414"/>
      <c r="F43" s="99"/>
      <c r="G43" s="99"/>
      <c r="H43" s="197"/>
      <c r="I43" s="197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4.25">
      <c r="A44" s="92"/>
      <c r="B44" s="19">
        <v>32</v>
      </c>
      <c r="C44" s="154" t="s">
        <v>598</v>
      </c>
      <c r="D44" s="200"/>
      <c r="E44" s="201"/>
      <c r="F44" s="409"/>
      <c r="G44" s="410"/>
      <c r="H44" s="197"/>
      <c r="I44" s="197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4.25">
      <c r="A45" s="92"/>
      <c r="B45" s="19">
        <v>33</v>
      </c>
      <c r="C45" s="154"/>
      <c r="D45" s="200"/>
      <c r="E45" s="201"/>
      <c r="F45" s="411"/>
      <c r="G45" s="409"/>
      <c r="H45" s="372"/>
      <c r="I45" s="37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4.25">
      <c r="A46" s="92"/>
      <c r="B46" s="19">
        <v>34</v>
      </c>
      <c r="C46" s="154"/>
      <c r="D46" s="200"/>
      <c r="E46" s="201"/>
      <c r="F46" s="410"/>
      <c r="G46" s="409"/>
      <c r="H46" s="372"/>
      <c r="I46" s="37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ht="14.25">
      <c r="A47" s="92"/>
      <c r="B47" s="19">
        <v>35</v>
      </c>
      <c r="C47" s="154"/>
      <c r="D47" s="200"/>
      <c r="E47" s="201"/>
      <c r="F47" s="410"/>
      <c r="G47" s="409"/>
      <c r="H47" s="372"/>
      <c r="I47" s="37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ht="14.25">
      <c r="A48" s="92"/>
      <c r="B48" s="19">
        <v>36</v>
      </c>
      <c r="C48" s="154"/>
      <c r="D48" s="200"/>
      <c r="E48" s="201"/>
      <c r="F48" s="409"/>
      <c r="G48" s="409"/>
      <c r="H48" s="372"/>
      <c r="I48" s="37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ht="15" thickBot="1">
      <c r="A49" s="92"/>
      <c r="B49" s="355">
        <v>37</v>
      </c>
      <c r="C49" s="199"/>
      <c r="D49" s="204"/>
      <c r="E49" s="205"/>
      <c r="F49" s="409"/>
      <c r="G49" s="409"/>
      <c r="H49" s="372"/>
      <c r="I49" s="37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ht="14.25">
      <c r="A50" s="92"/>
      <c r="B50" s="356"/>
      <c r="C50" s="357" t="s">
        <v>104</v>
      </c>
      <c r="D50" s="206">
        <v>150</v>
      </c>
      <c r="E50" s="207"/>
      <c r="F50" s="371"/>
      <c r="G50" s="371"/>
      <c r="H50" s="372"/>
      <c r="I50" s="37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ht="15">
      <c r="A51" s="92"/>
      <c r="B51" s="358"/>
      <c r="C51" s="154" t="s">
        <v>172</v>
      </c>
      <c r="D51" s="200">
        <v>14</v>
      </c>
      <c r="E51" s="208"/>
      <c r="F51" s="371"/>
      <c r="G51" s="371"/>
      <c r="H51" s="372"/>
      <c r="I51" s="37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ht="14.25">
      <c r="A52" s="92"/>
      <c r="B52" s="358"/>
      <c r="C52" s="154" t="s">
        <v>105</v>
      </c>
      <c r="D52" s="200">
        <v>136</v>
      </c>
      <c r="E52" s="208"/>
      <c r="F52" s="371"/>
      <c r="G52" s="371"/>
      <c r="H52" s="372"/>
      <c r="I52" s="37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4" ht="14.25">
      <c r="A53" s="92"/>
      <c r="B53" s="358"/>
      <c r="C53" s="154" t="s">
        <v>106</v>
      </c>
      <c r="D53" s="200">
        <v>18</v>
      </c>
      <c r="E53" s="208"/>
      <c r="F53" s="371"/>
      <c r="G53" s="371"/>
      <c r="H53" s="372"/>
      <c r="I53" s="37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ht="15" thickBot="1">
      <c r="A54" s="92"/>
      <c r="B54" s="359"/>
      <c r="C54" s="169" t="s">
        <v>107</v>
      </c>
      <c r="D54" s="209">
        <v>7.555555555555555</v>
      </c>
      <c r="E54" s="210"/>
      <c r="F54" s="371"/>
      <c r="G54" s="371"/>
      <c r="H54" s="372"/>
      <c r="I54" s="37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ht="14.25">
      <c r="A55" s="92"/>
      <c r="B55" s="418"/>
      <c r="C55" s="419"/>
      <c r="D55" s="420"/>
      <c r="E55" s="420"/>
      <c r="F55" s="371"/>
      <c r="G55" s="371"/>
      <c r="H55" s="372"/>
      <c r="I55" s="37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ht="14.25">
      <c r="A56" s="92"/>
      <c r="B56" s="418"/>
      <c r="C56" s="421"/>
      <c r="D56" s="422"/>
      <c r="E56" s="420"/>
      <c r="F56" s="371"/>
      <c r="G56" s="371"/>
      <c r="H56" s="372"/>
      <c r="I56" s="37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ht="14.25">
      <c r="A57" s="92"/>
      <c r="B57" s="418"/>
      <c r="C57" s="421"/>
      <c r="D57" s="422"/>
      <c r="E57" s="420"/>
      <c r="F57" s="371"/>
      <c r="G57" s="371"/>
      <c r="H57" s="372"/>
      <c r="I57" s="37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ht="14.25">
      <c r="A58" s="92"/>
      <c r="B58" s="418"/>
      <c r="C58" s="421"/>
      <c r="D58" s="422"/>
      <c r="E58" s="420"/>
      <c r="F58" s="371"/>
      <c r="G58" s="371"/>
      <c r="H58" s="372"/>
      <c r="I58" s="37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ht="14.25">
      <c r="A59" s="92"/>
      <c r="B59" s="418"/>
      <c r="C59" s="421"/>
      <c r="D59" s="422"/>
      <c r="E59" s="420"/>
      <c r="F59" s="371"/>
      <c r="G59" s="371"/>
      <c r="H59" s="372"/>
      <c r="I59" s="37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ht="14.25">
      <c r="A60" s="92"/>
      <c r="B60" s="418"/>
      <c r="C60" s="421"/>
      <c r="D60" s="422"/>
      <c r="E60" s="420"/>
      <c r="F60" s="371"/>
      <c r="G60" s="371"/>
      <c r="H60" s="372"/>
      <c r="I60" s="37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4" ht="14.25">
      <c r="A61" s="92"/>
      <c r="B61" s="418"/>
      <c r="C61" s="421"/>
      <c r="D61" s="422"/>
      <c r="E61" s="420"/>
      <c r="F61" s="371"/>
      <c r="G61" s="371"/>
      <c r="H61" s="372"/>
      <c r="I61" s="37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ht="13.5">
      <c r="A62" s="92"/>
      <c r="B62" s="411"/>
      <c r="C62" s="423"/>
      <c r="D62" s="423"/>
      <c r="E62" s="411"/>
      <c r="F62" s="372"/>
      <c r="G62" s="372"/>
      <c r="H62" s="372"/>
      <c r="I62" s="37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ht="13.5">
      <c r="A63" s="92"/>
      <c r="B63" s="411"/>
      <c r="C63" s="423"/>
      <c r="D63" s="423"/>
      <c r="E63" s="411"/>
      <c r="F63" s="372"/>
      <c r="G63" s="372"/>
      <c r="H63" s="372"/>
      <c r="I63" s="37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ht="13.5">
      <c r="A64" s="92"/>
      <c r="B64" s="411"/>
      <c r="C64" s="423"/>
      <c r="D64" s="423"/>
      <c r="E64" s="411"/>
      <c r="F64" s="372"/>
      <c r="G64" s="372"/>
      <c r="H64" s="372"/>
      <c r="I64" s="37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ht="13.5">
      <c r="A65" s="92"/>
      <c r="B65" s="411"/>
      <c r="C65" s="411"/>
      <c r="D65" s="411"/>
      <c r="E65" s="411"/>
      <c r="F65" s="372"/>
      <c r="G65" s="372"/>
      <c r="H65" s="372"/>
      <c r="I65" s="37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13.5">
      <c r="A66" s="92"/>
      <c r="B66" s="411"/>
      <c r="C66" s="411"/>
      <c r="D66" s="411"/>
      <c r="E66" s="411"/>
      <c r="F66" s="372"/>
      <c r="G66" s="372"/>
      <c r="H66" s="372"/>
      <c r="I66" s="37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ht="13.5">
      <c r="A67" s="92"/>
      <c r="B67" s="411"/>
      <c r="C67" s="411"/>
      <c r="D67" s="411"/>
      <c r="E67" s="411"/>
      <c r="F67" s="373"/>
      <c r="G67" s="373"/>
      <c r="H67" s="373"/>
      <c r="I67" s="37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ht="13.5">
      <c r="A68" s="92"/>
      <c r="B68" s="92"/>
      <c r="C68" s="92"/>
      <c r="D68" s="92"/>
      <c r="E68" s="92"/>
      <c r="F68" s="373"/>
      <c r="G68" s="373"/>
      <c r="H68" s="373"/>
      <c r="I68" s="37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ht="13.5">
      <c r="A69" s="92"/>
      <c r="B69" s="92"/>
      <c r="C69" s="92"/>
      <c r="D69" s="92"/>
      <c r="E69" s="92"/>
      <c r="F69" s="373"/>
      <c r="G69" s="373"/>
      <c r="H69" s="373"/>
      <c r="I69" s="37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ht="13.5">
      <c r="A70" s="92"/>
      <c r="B70" s="92"/>
      <c r="C70" s="92"/>
      <c r="D70" s="92"/>
      <c r="E70" s="92"/>
      <c r="F70" s="373"/>
      <c r="G70" s="373"/>
      <c r="H70" s="373"/>
      <c r="I70" s="37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ht="13.5">
      <c r="A71" s="92"/>
      <c r="B71" s="92"/>
      <c r="C71" s="92"/>
      <c r="D71" s="92"/>
      <c r="E71" s="92"/>
      <c r="F71" s="373"/>
      <c r="G71" s="373"/>
      <c r="H71" s="373"/>
      <c r="I71" s="37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ht="13.5">
      <c r="A72" s="92"/>
      <c r="B72" s="92"/>
      <c r="C72" s="92"/>
      <c r="D72" s="92"/>
      <c r="E72" s="92"/>
      <c r="F72" s="373"/>
      <c r="G72" s="373"/>
      <c r="H72" s="373"/>
      <c r="I72" s="37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ht="13.5">
      <c r="A73" s="92"/>
      <c r="B73" s="92"/>
      <c r="C73" s="92"/>
      <c r="D73" s="92"/>
      <c r="E73" s="92"/>
      <c r="F73" s="373"/>
      <c r="G73" s="373"/>
      <c r="H73" s="373"/>
      <c r="I73" s="37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ht="13.5">
      <c r="A74" s="92"/>
      <c r="B74" s="92"/>
      <c r="C74" s="92"/>
      <c r="D74" s="92"/>
      <c r="E74" s="92"/>
      <c r="F74" s="373"/>
      <c r="G74" s="373"/>
      <c r="H74" s="373"/>
      <c r="I74" s="37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ht="13.5">
      <c r="A75" s="92"/>
      <c r="B75" s="92"/>
      <c r="C75" s="92"/>
      <c r="D75" s="92"/>
      <c r="E75" s="92"/>
      <c r="F75" s="373"/>
      <c r="G75" s="373"/>
      <c r="H75" s="373"/>
      <c r="I75" s="37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ht="13.5">
      <c r="A76" s="92"/>
      <c r="B76" s="92"/>
      <c r="C76" s="92"/>
      <c r="D76" s="92"/>
      <c r="E76" s="92"/>
      <c r="F76" s="373"/>
      <c r="G76" s="373"/>
      <c r="H76" s="373"/>
      <c r="I76" s="37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ht="13.5">
      <c r="A77" s="92"/>
      <c r="B77" s="92"/>
      <c r="C77" s="92"/>
      <c r="D77" s="92"/>
      <c r="E77" s="92"/>
      <c r="F77" s="373"/>
      <c r="G77" s="373"/>
      <c r="H77" s="373"/>
      <c r="I77" s="37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4" ht="13.5">
      <c r="A78" s="92"/>
      <c r="B78" s="92"/>
      <c r="C78" s="92"/>
      <c r="D78" s="92"/>
      <c r="E78" s="92"/>
      <c r="F78" s="373"/>
      <c r="G78" s="373"/>
      <c r="H78" s="373"/>
      <c r="I78" s="37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ht="13.5">
      <c r="A79" s="92"/>
      <c r="B79" s="92"/>
      <c r="C79" s="92"/>
      <c r="D79" s="92"/>
      <c r="E79" s="92"/>
      <c r="F79" s="373"/>
      <c r="G79" s="373"/>
      <c r="H79" s="373"/>
      <c r="I79" s="37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ht="13.5">
      <c r="A80" s="92"/>
      <c r="B80" s="92"/>
      <c r="C80" s="92"/>
      <c r="D80" s="92"/>
      <c r="E80" s="92"/>
      <c r="F80" s="373"/>
      <c r="G80" s="373"/>
      <c r="H80" s="373"/>
      <c r="I80" s="37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t="13.5">
      <c r="A81" s="92"/>
      <c r="B81" s="92"/>
      <c r="C81" s="92"/>
      <c r="D81" s="92"/>
      <c r="E81" s="92"/>
      <c r="F81" s="373"/>
      <c r="G81" s="373"/>
      <c r="H81" s="373"/>
      <c r="I81" s="37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ht="13.5">
      <c r="A82" s="92"/>
      <c r="B82" s="92"/>
      <c r="C82" s="92"/>
      <c r="D82" s="92"/>
      <c r="E82" s="92"/>
      <c r="F82" s="373"/>
      <c r="G82" s="373"/>
      <c r="H82" s="373"/>
      <c r="I82" s="37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ht="13.5">
      <c r="A83" s="92"/>
      <c r="B83" s="92"/>
      <c r="C83" s="92"/>
      <c r="D83" s="92"/>
      <c r="E83" s="92"/>
      <c r="F83" s="373"/>
      <c r="G83" s="373"/>
      <c r="H83" s="373"/>
      <c r="I83" s="37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ht="13.5">
      <c r="A84" s="92"/>
      <c r="B84" s="92"/>
      <c r="C84" s="92"/>
      <c r="D84" s="92"/>
      <c r="E84" s="92"/>
      <c r="F84" s="373"/>
      <c r="G84" s="373"/>
      <c r="H84" s="373"/>
      <c r="I84" s="37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ht="13.5">
      <c r="A85" s="92"/>
      <c r="B85" s="92"/>
      <c r="C85" s="92"/>
      <c r="D85" s="92"/>
      <c r="E85" s="92"/>
      <c r="F85" s="92"/>
      <c r="G85" s="92"/>
      <c r="H85" s="92"/>
      <c r="I85" s="107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ht="13.5">
      <c r="A86" s="92"/>
      <c r="B86" s="92"/>
      <c r="C86" s="92"/>
      <c r="D86" s="92"/>
      <c r="E86" s="92"/>
      <c r="F86" s="92"/>
      <c r="G86" s="92"/>
      <c r="H86" s="92"/>
      <c r="I86" s="107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ht="13.5">
      <c r="A87" s="92"/>
      <c r="B87" s="92"/>
      <c r="C87" s="92"/>
      <c r="D87" s="92"/>
      <c r="E87" s="92"/>
      <c r="F87" s="92"/>
      <c r="G87" s="92"/>
      <c r="H87" s="92"/>
      <c r="I87" s="107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ht="13.5">
      <c r="A88" s="92"/>
      <c r="B88" s="92"/>
      <c r="C88" s="92"/>
      <c r="D88" s="92"/>
      <c r="E88" s="92"/>
      <c r="F88" s="92"/>
      <c r="G88" s="92"/>
      <c r="H88" s="92"/>
      <c r="I88" s="107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1:24" ht="13.5">
      <c r="A89" s="92"/>
      <c r="B89" s="92"/>
      <c r="C89" s="92"/>
      <c r="D89" s="92"/>
      <c r="E89" s="92"/>
      <c r="F89" s="92"/>
      <c r="G89" s="92"/>
      <c r="H89" s="92"/>
      <c r="I89" s="107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ht="13.5">
      <c r="A90" s="92"/>
      <c r="B90" s="92"/>
      <c r="C90" s="92"/>
      <c r="D90" s="92"/>
      <c r="E90" s="92"/>
      <c r="F90" s="92"/>
      <c r="G90" s="92"/>
      <c r="H90" s="92"/>
      <c r="I90" s="107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ht="13.5">
      <c r="A91" s="92"/>
      <c r="B91" s="92"/>
      <c r="C91" s="92"/>
      <c r="D91" s="92"/>
      <c r="E91" s="92"/>
      <c r="F91" s="92"/>
      <c r="G91" s="92"/>
      <c r="H91" s="92"/>
      <c r="I91" s="107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ht="13.5">
      <c r="A92" s="92"/>
      <c r="B92" s="92"/>
      <c r="C92" s="92"/>
      <c r="D92" s="92"/>
      <c r="E92" s="92"/>
      <c r="F92" s="92"/>
      <c r="G92" s="92"/>
      <c r="H92" s="92"/>
      <c r="I92" s="107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1:24" ht="13.5">
      <c r="A93" s="92"/>
      <c r="B93" s="92"/>
      <c r="C93" s="92"/>
      <c r="D93" s="92"/>
      <c r="E93" s="92"/>
      <c r="F93" s="92"/>
      <c r="G93" s="92"/>
      <c r="H93" s="92"/>
      <c r="I93" s="107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ht="13.5">
      <c r="A94" s="92"/>
      <c r="B94" s="92"/>
      <c r="C94" s="92"/>
      <c r="D94" s="92"/>
      <c r="E94" s="92"/>
      <c r="F94" s="92"/>
      <c r="G94" s="92"/>
      <c r="H94" s="92"/>
      <c r="I94" s="107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ht="13.5">
      <c r="A95" s="92"/>
      <c r="B95" s="92"/>
      <c r="C95" s="92"/>
      <c r="D95" s="92"/>
      <c r="E95" s="92"/>
      <c r="F95" s="92"/>
      <c r="G95" s="92"/>
      <c r="H95" s="92"/>
      <c r="I95" s="107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ht="13.5">
      <c r="A96" s="92"/>
      <c r="B96" s="92"/>
      <c r="C96" s="92"/>
      <c r="D96" s="92"/>
      <c r="E96" s="92"/>
      <c r="F96" s="92"/>
      <c r="G96" s="92"/>
      <c r="H96" s="92"/>
      <c r="I96" s="107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ht="13.5">
      <c r="A97" s="92"/>
      <c r="B97" s="92"/>
      <c r="C97" s="92"/>
      <c r="D97" s="92"/>
      <c r="E97" s="92"/>
      <c r="F97" s="92"/>
      <c r="G97" s="92"/>
      <c r="H97" s="92"/>
      <c r="I97" s="107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ht="13.5">
      <c r="A98" s="92"/>
      <c r="B98" s="92"/>
      <c r="C98" s="92"/>
      <c r="D98" s="92"/>
      <c r="E98" s="92"/>
      <c r="F98" s="92"/>
      <c r="G98" s="92"/>
      <c r="H98" s="92"/>
      <c r="I98" s="107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4" ht="13.5">
      <c r="A99" s="92"/>
      <c r="B99" s="92"/>
      <c r="C99" s="92"/>
      <c r="D99" s="92"/>
      <c r="E99" s="92"/>
      <c r="F99" s="92"/>
      <c r="G99" s="92"/>
      <c r="H99" s="92"/>
      <c r="I99" s="107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  <row r="100" spans="1:24" ht="13.5">
      <c r="A100" s="92"/>
      <c r="B100" s="92"/>
      <c r="C100" s="92"/>
      <c r="D100" s="92"/>
      <c r="E100" s="92"/>
      <c r="F100" s="92"/>
      <c r="G100" s="92"/>
      <c r="H100" s="92"/>
      <c r="I100" s="107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</row>
    <row r="101" spans="1:24" ht="13.5">
      <c r="A101" s="92"/>
      <c r="B101" s="92"/>
      <c r="C101" s="92"/>
      <c r="D101" s="92"/>
      <c r="E101" s="92"/>
      <c r="F101" s="92"/>
      <c r="G101" s="92"/>
      <c r="H101" s="92"/>
      <c r="I101" s="107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24" ht="13.5">
      <c r="A102" s="92"/>
      <c r="B102" s="92"/>
      <c r="C102" s="92"/>
      <c r="D102" s="92"/>
      <c r="E102" s="92"/>
      <c r="F102" s="92"/>
      <c r="G102" s="92"/>
      <c r="H102" s="92"/>
      <c r="I102" s="107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</row>
    <row r="103" spans="1:24" ht="13.5">
      <c r="A103" s="92"/>
      <c r="B103" s="92"/>
      <c r="C103" s="92"/>
      <c r="D103" s="92"/>
      <c r="E103" s="92"/>
      <c r="F103" s="92"/>
      <c r="G103" s="92"/>
      <c r="H103" s="92"/>
      <c r="I103" s="107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ht="13.5">
      <c r="A104" s="92"/>
      <c r="B104" s="92"/>
      <c r="C104" s="92"/>
      <c r="D104" s="92"/>
      <c r="E104" s="92"/>
      <c r="F104" s="92"/>
      <c r="G104" s="92"/>
      <c r="H104" s="92"/>
      <c r="I104" s="107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 ht="13.5">
      <c r="A105" s="92"/>
      <c r="B105" s="92"/>
      <c r="C105" s="92"/>
      <c r="D105" s="92"/>
      <c r="E105" s="92"/>
      <c r="F105" s="92"/>
      <c r="G105" s="92"/>
      <c r="H105" s="92"/>
      <c r="I105" s="107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</row>
    <row r="106" spans="1:24" ht="13.5">
      <c r="A106" s="92"/>
      <c r="B106" s="92"/>
      <c r="C106" s="92"/>
      <c r="D106" s="92"/>
      <c r="E106" s="92"/>
      <c r="F106" s="92"/>
      <c r="G106" s="92"/>
      <c r="H106" s="92"/>
      <c r="I106" s="107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</row>
    <row r="107" spans="1:24" ht="13.5">
      <c r="A107" s="92"/>
      <c r="B107" s="92"/>
      <c r="C107" s="92"/>
      <c r="D107" s="92"/>
      <c r="E107" s="92"/>
      <c r="F107" s="92"/>
      <c r="G107" s="92"/>
      <c r="H107" s="92"/>
      <c r="I107" s="107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:24" ht="13.5">
      <c r="A108" s="92"/>
      <c r="B108" s="92"/>
      <c r="C108" s="92"/>
      <c r="D108" s="92"/>
      <c r="E108" s="92"/>
      <c r="F108" s="92"/>
      <c r="G108" s="92"/>
      <c r="H108" s="92"/>
      <c r="I108" s="107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ht="13.5">
      <c r="A109" s="92"/>
      <c r="B109" s="92"/>
      <c r="C109" s="92"/>
      <c r="D109" s="92"/>
      <c r="E109" s="92"/>
      <c r="F109" s="92"/>
      <c r="G109" s="92"/>
      <c r="H109" s="92"/>
      <c r="I109" s="107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ht="13.5">
      <c r="A110" s="92"/>
      <c r="B110" s="92"/>
      <c r="C110" s="92"/>
      <c r="D110" s="92"/>
      <c r="E110" s="92"/>
      <c r="F110" s="92"/>
      <c r="G110" s="92"/>
      <c r="H110" s="92"/>
      <c r="I110" s="107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9" ht="13.5">
      <c r="A111" s="92"/>
      <c r="B111" s="92"/>
      <c r="C111" s="92"/>
      <c r="D111" s="92"/>
      <c r="E111" s="92"/>
      <c r="F111" s="92"/>
      <c r="G111" s="92"/>
      <c r="H111" s="92"/>
      <c r="I111" s="107"/>
    </row>
    <row r="112" spans="1:9" ht="13.5">
      <c r="A112" s="92"/>
      <c r="B112" s="92"/>
      <c r="C112" s="92"/>
      <c r="D112" s="92"/>
      <c r="E112" s="92"/>
      <c r="F112" s="92"/>
      <c r="G112" s="92"/>
      <c r="H112" s="92"/>
      <c r="I112" s="107"/>
    </row>
    <row r="113" spans="1:9" ht="13.5">
      <c r="A113" s="92"/>
      <c r="B113" s="92"/>
      <c r="C113" s="92"/>
      <c r="D113" s="92"/>
      <c r="E113" s="92"/>
      <c r="F113" s="92"/>
      <c r="G113" s="92"/>
      <c r="H113" s="92"/>
      <c r="I113" s="107"/>
    </row>
    <row r="114" spans="1:9" ht="13.5">
      <c r="A114" s="92"/>
      <c r="B114" s="92"/>
      <c r="C114" s="92"/>
      <c r="D114" s="92"/>
      <c r="E114" s="92"/>
      <c r="F114" s="92"/>
      <c r="G114" s="92"/>
      <c r="H114" s="92"/>
      <c r="I114" s="107"/>
    </row>
  </sheetData>
  <sheetProtection/>
  <mergeCells count="5">
    <mergeCell ref="B4:G4"/>
    <mergeCell ref="C5:D5"/>
    <mergeCell ref="C6:D6"/>
    <mergeCell ref="E5:F5"/>
    <mergeCell ref="E6:F6"/>
  </mergeCells>
  <conditionalFormatting sqref="D13:D55">
    <cfRule type="expression" priority="1" dxfId="3" stopIfTrue="1">
      <formula>C13&amp;"高"=$I$6</formula>
    </cfRule>
  </conditionalFormatting>
  <conditionalFormatting sqref="E13:E55">
    <cfRule type="expression" priority="2" dxfId="4" stopIfTrue="1">
      <formula>C13&amp;"高"=$I$6</formula>
    </cfRule>
  </conditionalFormatting>
  <conditionalFormatting sqref="C13:C55">
    <cfRule type="expression" priority="3" dxfId="0" stopIfTrue="1">
      <formula>C13&amp;"高"=$I$6</formula>
    </cfRule>
  </conditionalFormatting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9"/>
  <sheetViews>
    <sheetView zoomScalePageLayoutView="0" workbookViewId="0" topLeftCell="A1">
      <selection activeCell="B18" sqref="B18"/>
    </sheetView>
  </sheetViews>
  <sheetFormatPr defaultColWidth="9.00390625" defaultRowHeight="13.5"/>
  <sheetData>
    <row r="2" spans="2:4" ht="13.5">
      <c r="B2" t="str">
        <f>C2&amp;"高"</f>
        <v>堅田高</v>
      </c>
      <c r="C2" t="s">
        <v>599</v>
      </c>
      <c r="D2">
        <v>2</v>
      </c>
    </row>
    <row r="3" spans="2:4" ht="13.5">
      <c r="B3" t="str">
        <f aca="true" t="shared" si="0" ref="B3:B32">C3&amp;"高"</f>
        <v>北大津高</v>
      </c>
      <c r="C3" t="s">
        <v>600</v>
      </c>
      <c r="D3">
        <v>2</v>
      </c>
    </row>
    <row r="4" spans="2:4" ht="13.5">
      <c r="B4" t="str">
        <f t="shared" si="0"/>
        <v>膳所高</v>
      </c>
      <c r="C4" t="s">
        <v>601</v>
      </c>
      <c r="D4">
        <v>16</v>
      </c>
    </row>
    <row r="5" spans="2:3" ht="13.5">
      <c r="B5" t="str">
        <f t="shared" si="0"/>
        <v>大津商業高</v>
      </c>
      <c r="C5" t="s">
        <v>602</v>
      </c>
    </row>
    <row r="6" spans="2:3" ht="13.5">
      <c r="B6" t="str">
        <f t="shared" si="0"/>
        <v>大津高</v>
      </c>
      <c r="C6" t="s">
        <v>603</v>
      </c>
    </row>
    <row r="7" spans="2:4" ht="13.5">
      <c r="B7" t="str">
        <f t="shared" si="0"/>
        <v>東大津高</v>
      </c>
      <c r="C7" t="s">
        <v>604</v>
      </c>
      <c r="D7">
        <v>9</v>
      </c>
    </row>
    <row r="8" spans="2:3" ht="13.5">
      <c r="B8" t="str">
        <f t="shared" si="0"/>
        <v>草津高</v>
      </c>
      <c r="C8" t="s">
        <v>605</v>
      </c>
    </row>
    <row r="9" spans="2:4" ht="13.5">
      <c r="B9" t="str">
        <f t="shared" si="0"/>
        <v>光泉高</v>
      </c>
      <c r="C9" t="s">
        <v>606</v>
      </c>
      <c r="D9">
        <v>7.5</v>
      </c>
    </row>
    <row r="10" spans="2:4" ht="13.5">
      <c r="B10" t="str">
        <f t="shared" si="0"/>
        <v>玉川高</v>
      </c>
      <c r="C10" t="s">
        <v>607</v>
      </c>
      <c r="D10">
        <v>9</v>
      </c>
    </row>
    <row r="11" spans="2:4" ht="13.5">
      <c r="B11" t="str">
        <f t="shared" si="0"/>
        <v>栗東高</v>
      </c>
      <c r="C11" t="s">
        <v>608</v>
      </c>
      <c r="D11">
        <v>5</v>
      </c>
    </row>
    <row r="12" spans="2:4" ht="13.5">
      <c r="B12" t="str">
        <f t="shared" si="0"/>
        <v>国際情報高</v>
      </c>
      <c r="C12" t="s">
        <v>609</v>
      </c>
      <c r="D12">
        <v>6</v>
      </c>
    </row>
    <row r="13" spans="2:4" ht="13.5">
      <c r="B13" t="str">
        <f t="shared" si="0"/>
        <v>水口東高</v>
      </c>
      <c r="C13" t="s">
        <v>610</v>
      </c>
      <c r="D13">
        <v>15</v>
      </c>
    </row>
    <row r="14" spans="2:4" ht="13.5">
      <c r="B14" t="str">
        <f t="shared" si="0"/>
        <v>石部高</v>
      </c>
      <c r="C14" t="s">
        <v>611</v>
      </c>
      <c r="D14">
        <v>2.5</v>
      </c>
    </row>
    <row r="15" spans="2:4" ht="13.5">
      <c r="B15" t="str">
        <f t="shared" si="0"/>
        <v>甲南高</v>
      </c>
      <c r="C15" t="s">
        <v>612</v>
      </c>
      <c r="D15">
        <v>0</v>
      </c>
    </row>
    <row r="16" spans="2:3" ht="13.5">
      <c r="B16" t="str">
        <f t="shared" si="0"/>
        <v>守山高</v>
      </c>
      <c r="C16" t="s">
        <v>613</v>
      </c>
    </row>
    <row r="17" spans="2:4" ht="13.5">
      <c r="B17" t="str">
        <f t="shared" si="0"/>
        <v>守山北高</v>
      </c>
      <c r="C17" t="s">
        <v>614</v>
      </c>
      <c r="D17">
        <v>6</v>
      </c>
    </row>
    <row r="18" spans="2:3" ht="13.5">
      <c r="B18" t="str">
        <f t="shared" si="0"/>
        <v>八幡高</v>
      </c>
      <c r="C18" t="s">
        <v>615</v>
      </c>
    </row>
    <row r="19" spans="2:4" ht="13.5">
      <c r="B19" t="str">
        <f t="shared" si="0"/>
        <v>八日市南高</v>
      </c>
      <c r="C19" t="s">
        <v>616</v>
      </c>
      <c r="D19">
        <v>2</v>
      </c>
    </row>
    <row r="20" spans="2:4" ht="13.5">
      <c r="B20" t="str">
        <f t="shared" si="0"/>
        <v>近江兄弟社高</v>
      </c>
      <c r="C20" t="s">
        <v>617</v>
      </c>
      <c r="D20">
        <v>8</v>
      </c>
    </row>
    <row r="21" spans="2:4" ht="13.5">
      <c r="B21" t="str">
        <f t="shared" si="0"/>
        <v>日野高</v>
      </c>
      <c r="C21" t="s">
        <v>618</v>
      </c>
      <c r="D21">
        <v>4</v>
      </c>
    </row>
    <row r="22" spans="2:3" ht="13.5">
      <c r="B22" t="str">
        <f t="shared" si="0"/>
        <v>愛知高</v>
      </c>
      <c r="C22" t="s">
        <v>619</v>
      </c>
    </row>
    <row r="23" spans="2:4" ht="13.5">
      <c r="B23" t="str">
        <f t="shared" si="0"/>
        <v>能登川高</v>
      </c>
      <c r="C23" t="s">
        <v>620</v>
      </c>
      <c r="D23">
        <v>3</v>
      </c>
    </row>
    <row r="24" spans="2:4" ht="13.5">
      <c r="B24" t="str">
        <f t="shared" si="0"/>
        <v>彦根工業高</v>
      </c>
      <c r="C24" t="s">
        <v>621</v>
      </c>
      <c r="D24">
        <v>13.5</v>
      </c>
    </row>
    <row r="25" spans="2:4" ht="13.5">
      <c r="B25" t="str">
        <f t="shared" si="0"/>
        <v>近江高</v>
      </c>
      <c r="C25" t="s">
        <v>622</v>
      </c>
      <c r="D25">
        <v>3.5</v>
      </c>
    </row>
    <row r="26" spans="2:4" ht="13.5">
      <c r="B26" t="str">
        <f t="shared" si="0"/>
        <v>米原高</v>
      </c>
      <c r="C26" t="s">
        <v>623</v>
      </c>
      <c r="D26">
        <v>8</v>
      </c>
    </row>
    <row r="27" spans="2:4" ht="13.5">
      <c r="B27" t="str">
        <f t="shared" si="0"/>
        <v>長浜北星高</v>
      </c>
      <c r="C27" t="s">
        <v>624</v>
      </c>
      <c r="D27">
        <v>3</v>
      </c>
    </row>
    <row r="28" spans="2:4" ht="13.5">
      <c r="B28" t="str">
        <f t="shared" si="0"/>
        <v>伊吹高</v>
      </c>
      <c r="C28" t="s">
        <v>625</v>
      </c>
      <c r="D28">
        <v>6</v>
      </c>
    </row>
    <row r="29" spans="2:4" ht="13.5">
      <c r="B29" t="str">
        <f t="shared" si="0"/>
        <v>立命館守山高</v>
      </c>
      <c r="C29" t="s">
        <v>626</v>
      </c>
      <c r="D29">
        <v>11</v>
      </c>
    </row>
    <row r="30" spans="2:4" ht="13.5">
      <c r="B30" t="str">
        <f t="shared" si="0"/>
        <v>彦根総合高</v>
      </c>
      <c r="C30" t="s">
        <v>627</v>
      </c>
      <c r="D30">
        <v>0</v>
      </c>
    </row>
    <row r="31" spans="2:4" ht="13.5">
      <c r="B31" t="str">
        <f t="shared" si="0"/>
        <v>滋賀学園高</v>
      </c>
      <c r="C31" t="s">
        <v>628</v>
      </c>
      <c r="D31">
        <v>6</v>
      </c>
    </row>
    <row r="32" spans="2:4" ht="13.5">
      <c r="B32" t="str">
        <f t="shared" si="0"/>
        <v>野洲高</v>
      </c>
      <c r="C32" t="s">
        <v>629</v>
      </c>
      <c r="D32">
        <v>2</v>
      </c>
    </row>
    <row r="35" spans="3:4" ht="13.5">
      <c r="C35" t="s">
        <v>630</v>
      </c>
      <c r="D35">
        <v>150</v>
      </c>
    </row>
    <row r="36" spans="3:4" ht="13.5">
      <c r="C36" t="s">
        <v>631</v>
      </c>
      <c r="D36">
        <v>14</v>
      </c>
    </row>
    <row r="37" spans="3:4" ht="13.5">
      <c r="C37" t="s">
        <v>632</v>
      </c>
      <c r="D37">
        <v>136</v>
      </c>
    </row>
    <row r="38" spans="3:4" ht="13.5">
      <c r="C38" t="s">
        <v>633</v>
      </c>
      <c r="D38">
        <v>18</v>
      </c>
    </row>
    <row r="39" spans="3:4" ht="13.5">
      <c r="C39" t="s">
        <v>634</v>
      </c>
      <c r="D39">
        <v>7.555555555555555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I56"/>
  <sheetViews>
    <sheetView showGridLines="0" zoomScale="70" zoomScaleNormal="70" zoomScaleSheetLayoutView="100" zoomScalePageLayoutView="0" workbookViewId="0" topLeftCell="A1">
      <selection activeCell="A25" sqref="A25"/>
    </sheetView>
  </sheetViews>
  <sheetFormatPr defaultColWidth="9.00390625" defaultRowHeight="13.5"/>
  <cols>
    <col min="1" max="1" width="14.00390625" style="0" customWidth="1"/>
    <col min="2" max="2" width="6.00390625" style="0" customWidth="1"/>
    <col min="3" max="3" width="2.375" style="0" customWidth="1"/>
    <col min="4" max="4" width="2.25390625" style="0" customWidth="1"/>
    <col min="5" max="5" width="25.00390625" style="0" customWidth="1"/>
    <col min="6" max="6" width="14.25390625" style="0" customWidth="1"/>
    <col min="7" max="7" width="22.375" style="0" customWidth="1"/>
    <col min="8" max="8" width="23.375" style="0" customWidth="1"/>
    <col min="9" max="9" width="2.50390625" style="0" customWidth="1"/>
  </cols>
  <sheetData>
    <row r="1" ht="42.75" customHeight="1"/>
    <row r="2" ht="42.75" customHeight="1"/>
    <row r="3" ht="42.75" customHeight="1"/>
    <row r="4" ht="42.75" customHeight="1">
      <c r="D4" s="110" t="s">
        <v>44</v>
      </c>
    </row>
    <row r="5" ht="15.75" customHeight="1"/>
    <row r="6" spans="4:9" ht="13.5">
      <c r="D6" s="111"/>
      <c r="E6" s="112"/>
      <c r="F6" s="112"/>
      <c r="G6" s="112"/>
      <c r="H6" s="112"/>
      <c r="I6" s="113"/>
    </row>
    <row r="7" spans="4:9" ht="14.25">
      <c r="D7" s="114"/>
      <c r="E7" s="115" t="s">
        <v>45</v>
      </c>
      <c r="F7" s="116"/>
      <c r="G7" s="116"/>
      <c r="H7" s="116"/>
      <c r="I7" s="117"/>
    </row>
    <row r="8" spans="4:9" ht="14.25">
      <c r="D8" s="114"/>
      <c r="E8" s="118"/>
      <c r="F8" s="14"/>
      <c r="G8" s="14"/>
      <c r="H8" s="14"/>
      <c r="I8" s="117"/>
    </row>
    <row r="9" spans="4:9" ht="13.5">
      <c r="D9" s="114"/>
      <c r="E9" s="14" t="s">
        <v>46</v>
      </c>
      <c r="F9" s="14" t="str">
        <f>'入力手順'!C1</f>
        <v>滋賀県ウィンターダブルス選手権大会U17　2018</v>
      </c>
      <c r="G9" s="14"/>
      <c r="H9" s="14"/>
      <c r="I9" s="117"/>
    </row>
    <row r="10" spans="4:9" ht="13.5">
      <c r="D10" s="114"/>
      <c r="E10" s="14"/>
      <c r="F10" s="14"/>
      <c r="G10" s="14"/>
      <c r="H10" s="14"/>
      <c r="I10" s="117"/>
    </row>
    <row r="11" spans="1:9" ht="14.25" thickBot="1">
      <c r="A11" t="s">
        <v>18</v>
      </c>
      <c r="D11" s="114"/>
      <c r="E11" s="119" t="s">
        <v>47</v>
      </c>
      <c r="F11" s="120" t="s">
        <v>48</v>
      </c>
      <c r="G11" s="121" t="s">
        <v>49</v>
      </c>
      <c r="H11" s="122" t="s">
        <v>50</v>
      </c>
      <c r="I11" s="117"/>
    </row>
    <row r="12" spans="1:9" ht="48" customHeight="1" thickBot="1">
      <c r="A12" s="123">
        <v>1</v>
      </c>
      <c r="B12" s="124"/>
      <c r="C12" s="124"/>
      <c r="D12" s="125"/>
      <c r="E12" s="126">
        <f>VLOOKUP(A12,'入力表'!A:F,6,0)</f>
        <v>0</v>
      </c>
      <c r="F12" s="127">
        <f>VLOOKUP(A12,'入力表'!A:I,9,0)</f>
        <v>0</v>
      </c>
      <c r="G12" s="138">
        <f>VLOOKUP(A12,'入力表'!A:O,15,0)</f>
      </c>
      <c r="H12" s="139">
        <f>VLOOKUP(A12,'入力表'!A:AD,30)</f>
      </c>
      <c r="I12" s="117"/>
    </row>
    <row r="13" spans="4:9" ht="13.5">
      <c r="D13" s="114"/>
      <c r="E13" s="14"/>
      <c r="F13" s="14"/>
      <c r="G13" s="14"/>
      <c r="H13" s="14"/>
      <c r="I13" s="117"/>
    </row>
    <row r="14" spans="4:9" ht="13.5">
      <c r="D14" s="114"/>
      <c r="E14" s="14" t="s">
        <v>51</v>
      </c>
      <c r="F14" s="14"/>
      <c r="G14" s="14"/>
      <c r="H14" s="14"/>
      <c r="I14" s="117"/>
    </row>
    <row r="15" spans="4:9" ht="18.75" customHeight="1">
      <c r="D15" s="114"/>
      <c r="E15" s="128" t="s">
        <v>52</v>
      </c>
      <c r="F15" s="129"/>
      <c r="G15" s="130"/>
      <c r="H15" s="131">
        <f ca="1">NOW()</f>
        <v>43455.63705405092</v>
      </c>
      <c r="I15" s="117"/>
    </row>
    <row r="16" spans="4:9" ht="18.75" customHeight="1">
      <c r="D16" s="114"/>
      <c r="E16" s="132"/>
      <c r="F16" s="133"/>
      <c r="G16" s="134"/>
      <c r="H16" s="89" t="str">
        <f>VLOOKUP(A12,'入力表'!A:I,9,0)&amp;"校顧問"</f>
        <v>校顧問</v>
      </c>
      <c r="I16" s="117"/>
    </row>
    <row r="17" spans="4:9" ht="13.5">
      <c r="D17" s="135"/>
      <c r="E17" s="136"/>
      <c r="F17" s="136"/>
      <c r="G17" s="136"/>
      <c r="H17" s="136"/>
      <c r="I17" s="137"/>
    </row>
    <row r="18" ht="13.5">
      <c r="C18" s="14"/>
    </row>
    <row r="19" spans="4:9" ht="13.5">
      <c r="D19" s="111"/>
      <c r="E19" s="112"/>
      <c r="F19" s="112"/>
      <c r="G19" s="112"/>
      <c r="H19" s="112"/>
      <c r="I19" s="113"/>
    </row>
    <row r="20" spans="4:9" ht="14.25">
      <c r="D20" s="114"/>
      <c r="E20" s="115" t="s">
        <v>45</v>
      </c>
      <c r="F20" s="116"/>
      <c r="G20" s="116"/>
      <c r="H20" s="116"/>
      <c r="I20" s="117"/>
    </row>
    <row r="21" spans="4:9" ht="14.25">
      <c r="D21" s="114"/>
      <c r="E21" s="118"/>
      <c r="F21" s="14"/>
      <c r="G21" s="14"/>
      <c r="H21" s="14"/>
      <c r="I21" s="117"/>
    </row>
    <row r="22" spans="4:9" ht="13.5">
      <c r="D22" s="114"/>
      <c r="E22" s="14" t="s">
        <v>46</v>
      </c>
      <c r="F22" s="14" t="str">
        <f>$F$9</f>
        <v>滋賀県ウィンターダブルス選手権大会U17　2018</v>
      </c>
      <c r="G22" s="14"/>
      <c r="H22" s="14"/>
      <c r="I22" s="117"/>
    </row>
    <row r="23" spans="4:9" ht="13.5">
      <c r="D23" s="114"/>
      <c r="E23" s="14"/>
      <c r="F23" s="14"/>
      <c r="G23" s="14"/>
      <c r="H23" s="14"/>
      <c r="I23" s="117"/>
    </row>
    <row r="24" spans="1:9" ht="14.25" thickBot="1">
      <c r="A24" t="s">
        <v>18</v>
      </c>
      <c r="D24" s="114"/>
      <c r="E24" s="119" t="s">
        <v>47</v>
      </c>
      <c r="F24" s="120" t="s">
        <v>48</v>
      </c>
      <c r="G24" s="121" t="s">
        <v>49</v>
      </c>
      <c r="H24" s="122" t="s">
        <v>50</v>
      </c>
      <c r="I24" s="117"/>
    </row>
    <row r="25" spans="1:9" ht="48" customHeight="1" thickBot="1">
      <c r="A25" s="123">
        <v>2</v>
      </c>
      <c r="B25" s="124"/>
      <c r="C25" s="124"/>
      <c r="D25" s="125"/>
      <c r="E25" s="126">
        <f>VLOOKUP(A25,'入力表'!A:F,6,0)</f>
        <v>0</v>
      </c>
      <c r="F25" s="127">
        <f>VLOOKUP(A25,'入力表'!A:I,9,0)</f>
        <v>0</v>
      </c>
      <c r="G25" s="138">
        <f>VLOOKUP(A25,'入力表'!A:O,15,0)</f>
      </c>
      <c r="H25" s="139">
        <f>VLOOKUP(A25,'入力表'!A:AD,30)</f>
      </c>
      <c r="I25" s="117"/>
    </row>
    <row r="26" spans="4:9" ht="13.5">
      <c r="D26" s="114"/>
      <c r="E26" s="14"/>
      <c r="F26" s="14"/>
      <c r="G26" s="14"/>
      <c r="H26" s="14"/>
      <c r="I26" s="117"/>
    </row>
    <row r="27" spans="4:9" ht="13.5">
      <c r="D27" s="114"/>
      <c r="E27" s="14" t="s">
        <v>51</v>
      </c>
      <c r="F27" s="14"/>
      <c r="G27" s="14"/>
      <c r="H27" s="14"/>
      <c r="I27" s="117"/>
    </row>
    <row r="28" spans="4:9" ht="18.75" customHeight="1">
      <c r="D28" s="114"/>
      <c r="E28" s="128" t="s">
        <v>52</v>
      </c>
      <c r="F28" s="129"/>
      <c r="G28" s="130"/>
      <c r="H28" s="131">
        <f ca="1">NOW()</f>
        <v>43455.63705405092</v>
      </c>
      <c r="I28" s="117"/>
    </row>
    <row r="29" spans="4:9" ht="18.75" customHeight="1">
      <c r="D29" s="114"/>
      <c r="E29" s="132"/>
      <c r="F29" s="133"/>
      <c r="G29" s="134"/>
      <c r="H29" s="89" t="str">
        <f>VLOOKUP(A25,'入力表'!A:I,9,0)&amp;"校顧問"</f>
        <v>校顧問</v>
      </c>
      <c r="I29" s="117"/>
    </row>
    <row r="30" spans="4:9" ht="13.5">
      <c r="D30" s="135"/>
      <c r="E30" s="136"/>
      <c r="F30" s="136"/>
      <c r="G30" s="136"/>
      <c r="H30" s="136"/>
      <c r="I30" s="137"/>
    </row>
    <row r="32" spans="4:9" ht="13.5">
      <c r="D32" s="111"/>
      <c r="E32" s="112"/>
      <c r="F32" s="112"/>
      <c r="G32" s="112"/>
      <c r="H32" s="112"/>
      <c r="I32" s="113"/>
    </row>
    <row r="33" spans="4:9" ht="14.25">
      <c r="D33" s="114"/>
      <c r="E33" s="115" t="s">
        <v>45</v>
      </c>
      <c r="F33" s="116"/>
      <c r="G33" s="116"/>
      <c r="H33" s="116"/>
      <c r="I33" s="117"/>
    </row>
    <row r="34" spans="4:9" ht="14.25">
      <c r="D34" s="114"/>
      <c r="E34" s="118"/>
      <c r="F34" s="14"/>
      <c r="G34" s="14"/>
      <c r="H34" s="14"/>
      <c r="I34" s="117"/>
    </row>
    <row r="35" spans="4:9" ht="13.5">
      <c r="D35" s="114"/>
      <c r="E35" s="14" t="s">
        <v>46</v>
      </c>
      <c r="F35" s="14" t="str">
        <f>$F$9</f>
        <v>滋賀県ウィンターダブルス選手権大会U17　2018</v>
      </c>
      <c r="G35" s="14"/>
      <c r="H35" s="14"/>
      <c r="I35" s="117"/>
    </row>
    <row r="36" spans="4:9" ht="13.5">
      <c r="D36" s="114"/>
      <c r="E36" s="14"/>
      <c r="F36" s="14"/>
      <c r="G36" s="14"/>
      <c r="H36" s="14"/>
      <c r="I36" s="117"/>
    </row>
    <row r="37" spans="1:9" ht="14.25" thickBot="1">
      <c r="A37" t="s">
        <v>18</v>
      </c>
      <c r="D37" s="114"/>
      <c r="E37" s="119" t="s">
        <v>47</v>
      </c>
      <c r="F37" s="120" t="s">
        <v>48</v>
      </c>
      <c r="G37" s="121" t="s">
        <v>49</v>
      </c>
      <c r="H37" s="122" t="s">
        <v>50</v>
      </c>
      <c r="I37" s="117"/>
    </row>
    <row r="38" spans="1:9" ht="48" customHeight="1" thickBot="1">
      <c r="A38" s="123">
        <v>3</v>
      </c>
      <c r="B38" s="124"/>
      <c r="C38" s="124"/>
      <c r="D38" s="125"/>
      <c r="E38" s="126">
        <f>VLOOKUP(A38,'入力表'!A:F,6,0)</f>
        <v>0</v>
      </c>
      <c r="F38" s="127">
        <f>VLOOKUP(A38,'入力表'!A:I,9,0)</f>
        <v>0</v>
      </c>
      <c r="G38" s="138">
        <f>VLOOKUP(A38,'入力表'!A:O,15,0)</f>
      </c>
      <c r="H38" s="139">
        <f>VLOOKUP(A38,'入力表'!A:AD,30)</f>
      </c>
      <c r="I38" s="117"/>
    </row>
    <row r="39" spans="4:9" ht="13.5">
      <c r="D39" s="114"/>
      <c r="E39" s="14"/>
      <c r="F39" s="14"/>
      <c r="G39" s="14"/>
      <c r="H39" s="14"/>
      <c r="I39" s="117"/>
    </row>
    <row r="40" spans="4:9" ht="13.5">
      <c r="D40" s="114"/>
      <c r="E40" s="14" t="s">
        <v>51</v>
      </c>
      <c r="F40" s="14"/>
      <c r="G40" s="14"/>
      <c r="H40" s="14"/>
      <c r="I40" s="117"/>
    </row>
    <row r="41" spans="4:9" ht="18.75" customHeight="1">
      <c r="D41" s="114"/>
      <c r="E41" s="128" t="s">
        <v>52</v>
      </c>
      <c r="F41" s="129"/>
      <c r="G41" s="130"/>
      <c r="H41" s="131">
        <f ca="1">NOW()</f>
        <v>43455.63705405092</v>
      </c>
      <c r="I41" s="117"/>
    </row>
    <row r="42" spans="4:9" ht="18.75" customHeight="1">
      <c r="D42" s="114"/>
      <c r="E42" s="132"/>
      <c r="F42" s="133"/>
      <c r="G42" s="134"/>
      <c r="H42" s="89" t="str">
        <f>VLOOKUP(A38,'入力表'!A:I,9,0)&amp;"校顧問"</f>
        <v>校顧問</v>
      </c>
      <c r="I42" s="117"/>
    </row>
    <row r="43" spans="4:9" ht="13.5">
      <c r="D43" s="135"/>
      <c r="E43" s="136"/>
      <c r="F43" s="136"/>
      <c r="G43" s="136"/>
      <c r="H43" s="136"/>
      <c r="I43" s="137"/>
    </row>
    <row r="45" spans="4:9" ht="13.5">
      <c r="D45" s="111"/>
      <c r="E45" s="112"/>
      <c r="F45" s="112"/>
      <c r="G45" s="112"/>
      <c r="H45" s="112"/>
      <c r="I45" s="113"/>
    </row>
    <row r="46" spans="4:9" ht="14.25">
      <c r="D46" s="114"/>
      <c r="E46" s="115" t="s">
        <v>45</v>
      </c>
      <c r="F46" s="116"/>
      <c r="G46" s="116"/>
      <c r="H46" s="116"/>
      <c r="I46" s="117"/>
    </row>
    <row r="47" spans="4:9" ht="14.25">
      <c r="D47" s="114"/>
      <c r="E47" s="118"/>
      <c r="F47" s="14"/>
      <c r="G47" s="14"/>
      <c r="H47" s="14"/>
      <c r="I47" s="117"/>
    </row>
    <row r="48" spans="4:9" ht="13.5">
      <c r="D48" s="114"/>
      <c r="E48" s="14" t="s">
        <v>46</v>
      </c>
      <c r="F48" s="14" t="str">
        <f>$F$9</f>
        <v>滋賀県ウィンターダブルス選手権大会U17　2018</v>
      </c>
      <c r="G48" s="14"/>
      <c r="H48" s="14"/>
      <c r="I48" s="117"/>
    </row>
    <row r="49" spans="4:9" ht="13.5">
      <c r="D49" s="114"/>
      <c r="E49" s="14"/>
      <c r="F49" s="14"/>
      <c r="G49" s="14"/>
      <c r="H49" s="14"/>
      <c r="I49" s="117"/>
    </row>
    <row r="50" spans="1:9" ht="14.25" thickBot="1">
      <c r="A50" t="s">
        <v>18</v>
      </c>
      <c r="D50" s="114"/>
      <c r="E50" s="119" t="s">
        <v>47</v>
      </c>
      <c r="F50" s="120" t="s">
        <v>48</v>
      </c>
      <c r="G50" s="121" t="s">
        <v>49</v>
      </c>
      <c r="H50" s="122" t="s">
        <v>50</v>
      </c>
      <c r="I50" s="117"/>
    </row>
    <row r="51" spans="1:9" ht="48" customHeight="1" thickBot="1">
      <c r="A51" s="123">
        <v>4</v>
      </c>
      <c r="B51" s="124"/>
      <c r="C51" s="124"/>
      <c r="D51" s="125"/>
      <c r="E51" s="126">
        <f>VLOOKUP(A51,'入力表'!A:F,6,0)</f>
        <v>0</v>
      </c>
      <c r="F51" s="127">
        <f>VLOOKUP(A51,'入力表'!A:I,9,0)</f>
        <v>0</v>
      </c>
      <c r="G51" s="138">
        <f>VLOOKUP(A51,'入力表'!A:O,15,0)</f>
      </c>
      <c r="H51" s="139">
        <f>VLOOKUP(A51,'入力表'!A:AD,30)</f>
      </c>
      <c r="I51" s="117"/>
    </row>
    <row r="52" spans="4:9" ht="13.5">
      <c r="D52" s="114"/>
      <c r="E52" s="14"/>
      <c r="F52" s="14"/>
      <c r="G52" s="14"/>
      <c r="H52" s="14"/>
      <c r="I52" s="117"/>
    </row>
    <row r="53" spans="4:9" ht="13.5">
      <c r="D53" s="114"/>
      <c r="E53" s="14" t="s">
        <v>51</v>
      </c>
      <c r="F53" s="14"/>
      <c r="G53" s="14"/>
      <c r="H53" s="14"/>
      <c r="I53" s="117"/>
    </row>
    <row r="54" spans="4:9" ht="18.75" customHeight="1">
      <c r="D54" s="114"/>
      <c r="E54" s="128" t="s">
        <v>52</v>
      </c>
      <c r="F54" s="129"/>
      <c r="G54" s="130"/>
      <c r="H54" s="131">
        <f ca="1">NOW()</f>
        <v>43455.63705405092</v>
      </c>
      <c r="I54" s="117"/>
    </row>
    <row r="55" spans="4:9" ht="18.75" customHeight="1">
      <c r="D55" s="114"/>
      <c r="E55" s="132"/>
      <c r="F55" s="133"/>
      <c r="G55" s="134"/>
      <c r="H55" s="89" t="str">
        <f>VLOOKUP(A51,'入力表'!A:I,9,0)&amp;"校顧問"</f>
        <v>校顧問</v>
      </c>
      <c r="I55" s="117"/>
    </row>
    <row r="56" spans="4:9" ht="13.5">
      <c r="D56" s="135"/>
      <c r="E56" s="136"/>
      <c r="F56" s="136"/>
      <c r="G56" s="136"/>
      <c r="H56" s="136"/>
      <c r="I56" s="137"/>
    </row>
  </sheetData>
  <sheetProtection/>
  <printOptions/>
  <pageMargins left="0.61" right="0.49" top="0.42" bottom="0.31" header="0.33" footer="0.24"/>
  <pageSetup fitToHeight="1" fitToWidth="1" horizontalDpi="300" verticalDpi="300" orientation="portrait" paperSize="9" scale="9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63"/>
  </sheetPr>
  <dimension ref="A1:P99"/>
  <sheetViews>
    <sheetView showGridLines="0" showRowColHeaders="0" zoomScale="115" zoomScaleNormal="115" zoomScalePageLayoutView="0" workbookViewId="0" topLeftCell="A1">
      <selection activeCell="G13" sqref="G13"/>
    </sheetView>
  </sheetViews>
  <sheetFormatPr defaultColWidth="9.00390625" defaultRowHeight="13.5"/>
  <cols>
    <col min="1" max="1" width="4.375" style="0" customWidth="1"/>
    <col min="2" max="2" width="10.75390625" style="26" customWidth="1"/>
    <col min="3" max="15" width="9.625" style="9" customWidth="1"/>
  </cols>
  <sheetData>
    <row r="1" spans="2:15" ht="14.25">
      <c r="B1" s="24" t="s">
        <v>22</v>
      </c>
      <c r="C1" t="s">
        <v>23</v>
      </c>
      <c r="K1" s="25"/>
      <c r="L1" s="25"/>
      <c r="M1" s="25"/>
      <c r="N1" s="25"/>
      <c r="O1" s="25"/>
    </row>
    <row r="2" spans="11:16" ht="21.75" thickBot="1">
      <c r="K2" s="42"/>
      <c r="L2" s="42"/>
      <c r="M2" s="43"/>
      <c r="N2" s="44"/>
      <c r="O2" s="44"/>
      <c r="P2" s="45"/>
    </row>
    <row r="3" spans="1:16" ht="13.5">
      <c r="A3" s="27"/>
      <c r="B3" s="506"/>
      <c r="C3" s="506"/>
      <c r="D3" s="506"/>
      <c r="E3" s="28"/>
      <c r="F3" s="28"/>
      <c r="G3" s="28"/>
      <c r="H3" s="28"/>
      <c r="I3" s="28"/>
      <c r="K3" s="46"/>
      <c r="L3" s="507"/>
      <c r="M3" s="500"/>
      <c r="N3" s="495"/>
      <c r="O3" s="495"/>
      <c r="P3" s="504"/>
    </row>
    <row r="4" spans="1:16" ht="14.25" thickBot="1">
      <c r="A4" s="27"/>
      <c r="B4" s="502"/>
      <c r="C4" s="502"/>
      <c r="D4" s="502"/>
      <c r="E4" s="28"/>
      <c r="F4" s="28"/>
      <c r="G4" s="28"/>
      <c r="H4" s="28"/>
      <c r="I4" s="28"/>
      <c r="K4" s="47"/>
      <c r="L4" s="508"/>
      <c r="M4" s="501"/>
      <c r="N4" s="496"/>
      <c r="O4" s="496"/>
      <c r="P4" s="505"/>
    </row>
    <row r="5" spans="1:16" ht="14.25" thickTop="1">
      <c r="A5" s="27"/>
      <c r="B5" s="502"/>
      <c r="C5" s="502"/>
      <c r="D5" s="502"/>
      <c r="E5" s="28"/>
      <c r="F5" s="28"/>
      <c r="G5" s="28"/>
      <c r="H5" s="28"/>
      <c r="I5" s="28"/>
      <c r="K5" s="48"/>
      <c r="L5" s="49"/>
      <c r="M5" s="50"/>
      <c r="N5" s="51"/>
      <c r="O5" s="51"/>
      <c r="P5" s="52"/>
    </row>
    <row r="6" spans="1:16" ht="13.5">
      <c r="A6" s="27"/>
      <c r="B6" s="502"/>
      <c r="C6" s="502"/>
      <c r="D6" s="502"/>
      <c r="E6" s="28"/>
      <c r="F6" s="28"/>
      <c r="G6" s="28"/>
      <c r="H6" s="28"/>
      <c r="I6" s="28"/>
      <c r="K6" s="53"/>
      <c r="L6" s="305"/>
      <c r="M6" s="304"/>
      <c r="N6" s="56"/>
      <c r="O6" s="56"/>
      <c r="P6" s="57"/>
    </row>
    <row r="7" spans="1:16" ht="14.25">
      <c r="A7" s="27"/>
      <c r="B7" s="502"/>
      <c r="C7" s="502"/>
      <c r="D7" s="502"/>
      <c r="E7" s="28"/>
      <c r="F7" s="28"/>
      <c r="G7" s="28"/>
      <c r="H7" s="28"/>
      <c r="I7" s="28"/>
      <c r="K7" s="53"/>
      <c r="L7" s="316"/>
      <c r="M7" s="306"/>
      <c r="N7" s="56"/>
      <c r="O7" s="56"/>
      <c r="P7" s="57"/>
    </row>
    <row r="8" spans="1:16" ht="14.25">
      <c r="A8" s="27"/>
      <c r="B8" s="502"/>
      <c r="C8" s="502"/>
      <c r="D8" s="502"/>
      <c r="E8" s="28"/>
      <c r="F8" s="28"/>
      <c r="G8" s="28"/>
      <c r="H8" s="28"/>
      <c r="I8" s="28"/>
      <c r="K8" s="53"/>
      <c r="L8" s="315"/>
      <c r="M8" s="307"/>
      <c r="N8" s="56"/>
      <c r="O8" s="56"/>
      <c r="P8" s="57"/>
    </row>
    <row r="9" spans="1:16" ht="13.5">
      <c r="A9" s="27"/>
      <c r="B9" s="502"/>
      <c r="C9" s="502"/>
      <c r="D9" s="502"/>
      <c r="E9" s="28"/>
      <c r="F9" s="28"/>
      <c r="G9" s="28"/>
      <c r="H9" s="28"/>
      <c r="I9" s="28"/>
      <c r="K9" s="53"/>
      <c r="L9" s="305"/>
      <c r="M9" s="304"/>
      <c r="N9" s="56"/>
      <c r="O9" s="56"/>
      <c r="P9" s="57"/>
    </row>
    <row r="10" spans="1:16" ht="13.5">
      <c r="A10" s="27"/>
      <c r="B10" s="502"/>
      <c r="C10" s="502"/>
      <c r="D10" s="502"/>
      <c r="E10" s="28"/>
      <c r="F10" s="28"/>
      <c r="G10" s="28"/>
      <c r="H10" s="28"/>
      <c r="I10" s="28"/>
      <c r="K10" s="53"/>
      <c r="L10" s="54"/>
      <c r="M10" s="55"/>
      <c r="N10" s="56"/>
      <c r="O10" s="56"/>
      <c r="P10" s="57"/>
    </row>
    <row r="11" spans="1:16" ht="13.5">
      <c r="A11" s="27"/>
      <c r="B11" s="502"/>
      <c r="C11" s="502"/>
      <c r="D11" s="502"/>
      <c r="E11" s="28"/>
      <c r="F11" s="28"/>
      <c r="G11" s="28"/>
      <c r="H11" s="28"/>
      <c r="I11" s="28"/>
      <c r="K11" s="53"/>
      <c r="L11" s="54"/>
      <c r="M11" s="55"/>
      <c r="N11" s="56"/>
      <c r="O11" s="56"/>
      <c r="P11" s="57"/>
    </row>
    <row r="12" spans="1:16" ht="13.5">
      <c r="A12" s="27"/>
      <c r="B12" s="502"/>
      <c r="C12" s="502"/>
      <c r="D12" s="502"/>
      <c r="E12" s="28"/>
      <c r="F12" s="28"/>
      <c r="G12" s="28"/>
      <c r="H12" s="28"/>
      <c r="I12" s="28"/>
      <c r="K12" s="58"/>
      <c r="L12" s="59"/>
      <c r="M12" s="60"/>
      <c r="N12" s="61"/>
      <c r="O12" s="61"/>
      <c r="P12" s="62"/>
    </row>
    <row r="13" spans="1:16" ht="14.25" thickBot="1">
      <c r="A13" s="27"/>
      <c r="B13" s="502"/>
      <c r="C13" s="502"/>
      <c r="D13" s="502"/>
      <c r="E13" s="28"/>
      <c r="F13" s="28"/>
      <c r="G13" s="28"/>
      <c r="H13" s="28"/>
      <c r="I13" s="28"/>
      <c r="K13" s="63"/>
      <c r="L13" s="64"/>
      <c r="M13" s="65"/>
      <c r="N13" s="66"/>
      <c r="O13" s="66"/>
      <c r="P13" s="67"/>
    </row>
    <row r="14" spans="1:15" ht="13.5">
      <c r="A14" s="27"/>
      <c r="B14" s="502"/>
      <c r="C14" s="502"/>
      <c r="D14" s="502"/>
      <c r="E14" s="28"/>
      <c r="F14" s="28"/>
      <c r="G14" s="28"/>
      <c r="H14" s="28"/>
      <c r="I14" s="28"/>
      <c r="K14" s="29"/>
      <c r="L14" s="25"/>
      <c r="M14" s="25"/>
      <c r="N14" s="25"/>
      <c r="O14" s="25"/>
    </row>
    <row r="15" spans="1:15" ht="13.5">
      <c r="A15" s="27"/>
      <c r="B15" s="502"/>
      <c r="C15" s="502"/>
      <c r="D15" s="502"/>
      <c r="E15" s="28"/>
      <c r="F15" s="28"/>
      <c r="G15" s="28"/>
      <c r="H15" s="28"/>
      <c r="I15" s="28"/>
      <c r="K15" s="25"/>
      <c r="L15" s="25"/>
      <c r="M15" s="25"/>
      <c r="N15" s="25"/>
      <c r="O15" s="25"/>
    </row>
    <row r="16" spans="1:15" ht="13.5">
      <c r="A16" s="27"/>
      <c r="B16" s="497"/>
      <c r="C16" s="498"/>
      <c r="D16" s="499"/>
      <c r="E16" s="28"/>
      <c r="F16" s="28"/>
      <c r="G16" s="28"/>
      <c r="H16" s="28"/>
      <c r="I16" s="28"/>
      <c r="K16" s="25"/>
      <c r="L16" s="25"/>
      <c r="M16" s="25"/>
      <c r="N16" s="25"/>
      <c r="O16" s="25"/>
    </row>
    <row r="17" spans="1:15" ht="13.5">
      <c r="A17" s="27"/>
      <c r="B17" s="497"/>
      <c r="C17" s="498"/>
      <c r="D17" s="499"/>
      <c r="E17" s="28"/>
      <c r="F17" s="28"/>
      <c r="G17" s="28"/>
      <c r="H17" s="28"/>
      <c r="I17" s="28"/>
      <c r="K17" s="25"/>
      <c r="L17" s="25"/>
      <c r="M17" s="25"/>
      <c r="N17" s="25"/>
      <c r="O17" s="25"/>
    </row>
    <row r="18" spans="1:15" ht="13.5">
      <c r="A18" s="27"/>
      <c r="B18" s="502"/>
      <c r="C18" s="502"/>
      <c r="D18" s="502"/>
      <c r="E18" s="28"/>
      <c r="F18" s="28"/>
      <c r="G18" s="28"/>
      <c r="H18" s="28"/>
      <c r="I18" s="28"/>
      <c r="K18" s="29"/>
      <c r="L18" s="25"/>
      <c r="M18" s="25"/>
      <c r="N18" s="25"/>
      <c r="O18" s="25"/>
    </row>
    <row r="19" spans="1:15" ht="13.5">
      <c r="A19" s="27"/>
      <c r="B19" s="502"/>
      <c r="C19" s="502"/>
      <c r="D19" s="502"/>
      <c r="E19" s="28"/>
      <c r="F19" s="28"/>
      <c r="G19" s="28"/>
      <c r="H19" s="28"/>
      <c r="I19" s="28"/>
      <c r="K19" s="29"/>
      <c r="L19" s="25"/>
      <c r="M19" s="25"/>
      <c r="N19" s="25"/>
      <c r="O19" s="25"/>
    </row>
    <row r="20" spans="1:15" ht="13.5">
      <c r="A20" s="27"/>
      <c r="B20" s="502"/>
      <c r="C20" s="502"/>
      <c r="D20" s="502"/>
      <c r="E20" s="28"/>
      <c r="F20" s="28"/>
      <c r="G20" s="28"/>
      <c r="H20" s="28"/>
      <c r="I20" s="28"/>
      <c r="K20" s="29"/>
      <c r="L20" s="25"/>
      <c r="M20" s="25"/>
      <c r="N20" s="25"/>
      <c r="O20" s="25"/>
    </row>
    <row r="21" spans="1:15" ht="13.5">
      <c r="A21" s="27"/>
      <c r="B21" s="497"/>
      <c r="C21" s="498"/>
      <c r="D21" s="499"/>
      <c r="E21" s="28"/>
      <c r="F21" s="28"/>
      <c r="G21" s="28"/>
      <c r="H21" s="28"/>
      <c r="I21" s="28"/>
      <c r="K21" s="29"/>
      <c r="L21" s="25"/>
      <c r="M21" s="25"/>
      <c r="N21" s="25"/>
      <c r="O21" s="25"/>
    </row>
    <row r="22" spans="1:15" ht="13.5">
      <c r="A22" s="27"/>
      <c r="B22" s="509"/>
      <c r="C22" s="509"/>
      <c r="D22" s="509"/>
      <c r="E22" s="28"/>
      <c r="F22" s="28"/>
      <c r="G22" s="28"/>
      <c r="H22" s="28"/>
      <c r="I22" s="28"/>
      <c r="K22" s="29"/>
      <c r="L22" s="25"/>
      <c r="M22" s="25"/>
      <c r="N22" s="25"/>
      <c r="O22" s="25"/>
    </row>
    <row r="23" spans="1:9" ht="13.5">
      <c r="A23" s="27"/>
      <c r="B23" s="502"/>
      <c r="C23" s="502"/>
      <c r="D23" s="502"/>
      <c r="E23" s="28"/>
      <c r="F23" s="28"/>
      <c r="G23" s="28"/>
      <c r="H23" s="28"/>
      <c r="I23" s="28"/>
    </row>
    <row r="24" spans="1:9" ht="13.5">
      <c r="A24" s="27"/>
      <c r="B24" s="497"/>
      <c r="C24" s="498"/>
      <c r="D24" s="499"/>
      <c r="E24" s="28"/>
      <c r="F24" s="28"/>
      <c r="G24" s="28"/>
      <c r="H24" s="28"/>
      <c r="I24" s="28"/>
    </row>
    <row r="25" spans="1:9" ht="13.5">
      <c r="A25" s="27"/>
      <c r="B25" s="502"/>
      <c r="C25" s="502"/>
      <c r="D25" s="502"/>
      <c r="E25" s="28"/>
      <c r="F25" s="28"/>
      <c r="G25" s="28"/>
      <c r="H25" s="28"/>
      <c r="I25" s="28"/>
    </row>
    <row r="26" spans="1:9" ht="13.5">
      <c r="A26" s="27"/>
      <c r="B26" s="497"/>
      <c r="C26" s="498"/>
      <c r="D26" s="499"/>
      <c r="E26" s="28"/>
      <c r="F26" s="28"/>
      <c r="G26" s="28"/>
      <c r="H26" s="28"/>
      <c r="I26" s="28"/>
    </row>
    <row r="27" spans="2:4" ht="13.5">
      <c r="B27" s="503"/>
      <c r="C27" s="503"/>
      <c r="D27" s="503"/>
    </row>
    <row r="28" spans="2:4" ht="13.5">
      <c r="B28" s="503"/>
      <c r="C28" s="503"/>
      <c r="D28" s="503"/>
    </row>
    <row r="30" spans="2:15" s="30" customFormat="1" ht="13.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3.5">
      <c r="B31" s="3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3.5">
      <c r="B32" s="3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3.5">
      <c r="B33" s="3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ht="13.5">
      <c r="B34" s="3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ht="13.5">
      <c r="B35" s="3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ht="13.5">
      <c r="B36" s="3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ht="13.5">
      <c r="B37" s="3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ht="13.5"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ht="13.5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13.5"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3.5"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2:15" ht="13.5"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2:15" ht="13.5">
      <c r="B43" s="3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2:15" s="30" customFormat="1" ht="13.5">
      <c r="B44" s="31"/>
      <c r="C44" s="32"/>
      <c r="D44" s="32"/>
      <c r="E44" s="32"/>
      <c r="F44" s="32"/>
      <c r="G44" s="32"/>
      <c r="H44" s="34"/>
      <c r="I44" s="34"/>
      <c r="J44" s="34"/>
      <c r="K44" s="34"/>
      <c r="L44" s="318"/>
      <c r="M44" s="317"/>
      <c r="N44" s="35"/>
      <c r="O44" s="35"/>
    </row>
    <row r="45" spans="2:15" ht="13.5">
      <c r="B45" s="33"/>
      <c r="C45" s="28"/>
      <c r="D45" s="28"/>
      <c r="E45" s="28"/>
      <c r="F45" s="28"/>
      <c r="G45" s="28"/>
      <c r="H45" s="28"/>
      <c r="I45" s="28"/>
      <c r="J45" s="28"/>
      <c r="K45" s="308"/>
      <c r="L45" s="308"/>
      <c r="M45" s="308"/>
      <c r="N45" s="28"/>
      <c r="O45" s="28"/>
    </row>
    <row r="46" spans="2:15" ht="13.5">
      <c r="B46" s="33"/>
      <c r="C46" s="28"/>
      <c r="D46" s="28"/>
      <c r="E46" s="28"/>
      <c r="F46" s="28"/>
      <c r="G46" s="28"/>
      <c r="H46" s="28"/>
      <c r="I46" s="28"/>
      <c r="J46" s="28"/>
      <c r="K46" s="308"/>
      <c r="L46" s="308"/>
      <c r="M46" s="308"/>
      <c r="N46" s="28"/>
      <c r="O46" s="28"/>
    </row>
    <row r="47" spans="2:15" ht="13.5">
      <c r="B47" s="33"/>
      <c r="C47" s="28"/>
      <c r="D47" s="28"/>
      <c r="E47" s="28"/>
      <c r="F47" s="28"/>
      <c r="G47" s="28"/>
      <c r="H47" s="28"/>
      <c r="I47" s="28"/>
      <c r="J47" s="28"/>
      <c r="K47" s="308"/>
      <c r="L47" s="308"/>
      <c r="M47" s="308"/>
      <c r="N47" s="28"/>
      <c r="O47" s="28"/>
    </row>
    <row r="48" spans="2:15" ht="13.5">
      <c r="B48" s="33"/>
      <c r="C48" s="28"/>
      <c r="D48" s="28"/>
      <c r="E48" s="28"/>
      <c r="F48" s="28"/>
      <c r="G48" s="28"/>
      <c r="H48" s="28"/>
      <c r="I48" s="28"/>
      <c r="J48" s="28"/>
      <c r="K48" s="308"/>
      <c r="L48" s="308"/>
      <c r="M48" s="308"/>
      <c r="N48" s="28"/>
      <c r="O48" s="28"/>
    </row>
    <row r="49" spans="2:15" ht="13.5">
      <c r="B49" s="33"/>
      <c r="C49" s="28"/>
      <c r="D49" s="28"/>
      <c r="E49" s="28"/>
      <c r="F49" s="28"/>
      <c r="G49" s="28"/>
      <c r="H49" s="28"/>
      <c r="I49" s="28"/>
      <c r="J49" s="28"/>
      <c r="K49" s="308"/>
      <c r="L49" s="308"/>
      <c r="M49" s="308"/>
      <c r="N49" s="28"/>
      <c r="O49" s="28"/>
    </row>
    <row r="50" spans="2:15" ht="13.5">
      <c r="B50" s="33"/>
      <c r="C50" s="28"/>
      <c r="D50" s="28"/>
      <c r="E50" s="28"/>
      <c r="F50" s="28"/>
      <c r="G50" s="28"/>
      <c r="H50" s="28"/>
      <c r="I50" s="28"/>
      <c r="J50" s="28"/>
      <c r="K50" s="308"/>
      <c r="L50" s="308"/>
      <c r="M50" s="308"/>
      <c r="N50" s="28"/>
      <c r="O50" s="28"/>
    </row>
    <row r="51" spans="2:15" ht="13.5">
      <c r="B51" s="33"/>
      <c r="C51" s="28"/>
      <c r="D51" s="28"/>
      <c r="E51" s="28"/>
      <c r="F51" s="28"/>
      <c r="G51" s="28"/>
      <c r="H51" s="28"/>
      <c r="I51" s="28"/>
      <c r="J51" s="28"/>
      <c r="K51" s="308"/>
      <c r="L51" s="308"/>
      <c r="M51" s="308"/>
      <c r="N51" s="28"/>
      <c r="O51" s="28"/>
    </row>
    <row r="52" spans="2:15" ht="13.5">
      <c r="B52" s="33"/>
      <c r="C52" s="28"/>
      <c r="D52" s="28"/>
      <c r="E52" s="28"/>
      <c r="F52" s="28"/>
      <c r="G52" s="28"/>
      <c r="H52" s="28"/>
      <c r="I52" s="28"/>
      <c r="J52" s="28"/>
      <c r="K52" s="308"/>
      <c r="L52" s="308"/>
      <c r="M52" s="308"/>
      <c r="N52" s="28"/>
      <c r="O52" s="28"/>
    </row>
    <row r="53" spans="2:15" ht="13.5">
      <c r="B53" s="33"/>
      <c r="C53" s="28"/>
      <c r="D53" s="28"/>
      <c r="E53" s="28"/>
      <c r="F53" s="28"/>
      <c r="G53" s="28"/>
      <c r="H53" s="28"/>
      <c r="I53" s="28"/>
      <c r="J53" s="28"/>
      <c r="K53" s="308"/>
      <c r="L53" s="308"/>
      <c r="M53" s="308"/>
      <c r="N53" s="28"/>
      <c r="O53" s="28"/>
    </row>
    <row r="54" spans="2:15" ht="13.5">
      <c r="B54" s="33"/>
      <c r="C54" s="28"/>
      <c r="D54" s="28"/>
      <c r="E54" s="28"/>
      <c r="F54" s="28"/>
      <c r="G54" s="28"/>
      <c r="H54" s="28"/>
      <c r="I54" s="28"/>
      <c r="J54" s="28"/>
      <c r="K54" s="308"/>
      <c r="L54" s="308"/>
      <c r="M54" s="308"/>
      <c r="N54" s="28"/>
      <c r="O54" s="28"/>
    </row>
    <row r="55" spans="2:15" ht="13.5">
      <c r="B55" s="33"/>
      <c r="C55" s="28"/>
      <c r="D55" s="28"/>
      <c r="E55" s="28"/>
      <c r="F55" s="28"/>
      <c r="G55" s="28"/>
      <c r="H55" s="28"/>
      <c r="I55" s="28"/>
      <c r="J55" s="28"/>
      <c r="K55" s="308"/>
      <c r="L55" s="308"/>
      <c r="M55" s="308"/>
      <c r="N55" s="28"/>
      <c r="O55" s="28"/>
    </row>
    <row r="56" spans="2:15" ht="13.5">
      <c r="B56" s="3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2:15" ht="13.5">
      <c r="B57" s="3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2:15" s="30" customFormat="1" ht="13.5">
      <c r="B58" s="31"/>
      <c r="C58" s="34"/>
      <c r="D58" s="34"/>
      <c r="E58" s="34"/>
      <c r="F58" s="34"/>
      <c r="G58" s="36"/>
      <c r="H58" s="36"/>
      <c r="I58" s="36"/>
      <c r="J58" s="36"/>
      <c r="K58" s="34"/>
      <c r="L58" s="34"/>
      <c r="M58" s="34"/>
      <c r="N58" s="34"/>
      <c r="O58" s="32"/>
    </row>
    <row r="59" spans="2:15" ht="13.5">
      <c r="B59" s="33"/>
      <c r="C59" s="37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ht="13.5">
      <c r="B60" s="3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5" ht="13.5">
      <c r="B61" s="3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2:15" ht="13.5">
      <c r="B62" s="3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13.5">
      <c r="B63" s="3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2:15" ht="13.5">
      <c r="B64" s="3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2:15" ht="13.5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2:15" ht="13.5">
      <c r="B66" s="3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2:15" ht="13.5">
      <c r="B67" s="3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5" ht="13.5"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ht="13.5">
      <c r="B69" s="3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5" ht="13.5">
      <c r="B70" s="33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5" ht="13.5">
      <c r="B71" s="33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2:15" s="30" customFormat="1" ht="13.5">
      <c r="B72" s="31"/>
      <c r="C72" s="32"/>
      <c r="D72" s="32"/>
      <c r="E72" s="32"/>
      <c r="F72" s="34"/>
      <c r="G72" s="34"/>
      <c r="H72" s="34"/>
      <c r="I72" s="34"/>
      <c r="J72" s="36"/>
      <c r="K72" s="36"/>
      <c r="L72" s="36"/>
      <c r="M72" s="36"/>
      <c r="N72" s="34"/>
      <c r="O72" s="34"/>
    </row>
    <row r="73" spans="2:15" ht="13.5">
      <c r="B73" s="33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2:15" ht="13.5">
      <c r="B74" s="33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15" ht="13.5">
      <c r="B75" s="3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15" ht="13.5">
      <c r="B76" s="33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2:15" ht="13.5"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2:15" ht="13.5">
      <c r="B78" s="33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ht="13.5">
      <c r="B79" s="33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ht="13.5">
      <c r="B80" s="33"/>
      <c r="C80" s="38"/>
      <c r="D80" s="28"/>
      <c r="E80" s="38"/>
      <c r="F80" s="28"/>
      <c r="G80" s="39"/>
      <c r="H80" s="28"/>
      <c r="I80" s="38"/>
      <c r="J80" s="28"/>
      <c r="K80" s="28"/>
      <c r="L80" s="28"/>
      <c r="M80" s="40"/>
      <c r="N80" s="28"/>
      <c r="O80" s="41"/>
    </row>
    <row r="81" spans="2:15" ht="13.5">
      <c r="B81" s="33"/>
      <c r="C81" s="28"/>
      <c r="D81" s="28"/>
      <c r="E81" s="40"/>
      <c r="F81" s="28"/>
      <c r="G81" s="28"/>
      <c r="H81" s="28"/>
      <c r="I81" s="39"/>
      <c r="J81" s="28"/>
      <c r="K81" s="28"/>
      <c r="L81" s="28"/>
      <c r="M81" s="28"/>
      <c r="N81" s="28"/>
      <c r="O81" s="28"/>
    </row>
    <row r="82" spans="2:15" ht="13.5">
      <c r="B82" s="3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ht="13.5">
      <c r="B83" s="33"/>
      <c r="C83" s="28"/>
      <c r="D83" s="28"/>
      <c r="E83" s="28"/>
      <c r="F83" s="28"/>
      <c r="G83" s="28"/>
      <c r="H83" s="28"/>
      <c r="I83" s="28"/>
      <c r="J83" s="41"/>
      <c r="K83" s="28"/>
      <c r="L83" s="28"/>
      <c r="M83" s="28"/>
      <c r="N83" s="28"/>
      <c r="O83" s="28"/>
    </row>
    <row r="84" spans="2:15" ht="13.5">
      <c r="B84" s="33"/>
      <c r="C84" s="28"/>
      <c r="D84" s="28"/>
      <c r="E84" s="28"/>
      <c r="F84" s="41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3.5">
      <c r="B85" s="33"/>
      <c r="C85" s="28"/>
      <c r="D85" s="28"/>
      <c r="E85" s="28"/>
      <c r="F85" s="28"/>
      <c r="G85" s="28"/>
      <c r="H85" s="41"/>
      <c r="I85" s="28"/>
      <c r="J85" s="28"/>
      <c r="K85" s="28"/>
      <c r="L85" s="28"/>
      <c r="M85" s="28"/>
      <c r="N85" s="28"/>
      <c r="O85" s="28"/>
    </row>
    <row r="86" spans="2:15" s="30" customFormat="1" ht="13.5">
      <c r="B86" s="31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2:8" ht="13.5">
      <c r="B87" s="33"/>
      <c r="C87" s="28"/>
      <c r="D87" s="28"/>
      <c r="E87" s="28"/>
      <c r="F87" s="28"/>
      <c r="G87" s="28"/>
      <c r="H87" s="28"/>
    </row>
    <row r="88" spans="2:8" ht="13.5">
      <c r="B88" s="33"/>
      <c r="C88" s="28"/>
      <c r="D88" s="28"/>
      <c r="E88" s="28"/>
      <c r="F88" s="28"/>
      <c r="G88" s="28"/>
      <c r="H88" s="28"/>
    </row>
    <row r="89" spans="2:8" ht="13.5">
      <c r="B89" s="33"/>
      <c r="C89" s="28"/>
      <c r="D89" s="28"/>
      <c r="E89" s="28"/>
      <c r="F89" s="28"/>
      <c r="G89" s="28"/>
      <c r="H89" s="28"/>
    </row>
    <row r="90" spans="2:8" ht="13.5">
      <c r="B90" s="33"/>
      <c r="C90" s="28"/>
      <c r="D90" s="28"/>
      <c r="E90" s="28"/>
      <c r="F90" s="28"/>
      <c r="G90" s="28"/>
      <c r="H90" s="28"/>
    </row>
    <row r="91" spans="2:8" ht="13.5">
      <c r="B91" s="33"/>
      <c r="C91" s="28"/>
      <c r="D91" s="28"/>
      <c r="E91" s="28"/>
      <c r="F91" s="28"/>
      <c r="G91" s="28"/>
      <c r="H91" s="28"/>
    </row>
    <row r="92" spans="2:8" ht="13.5">
      <c r="B92" s="33"/>
      <c r="C92" s="28"/>
      <c r="D92" s="28"/>
      <c r="E92" s="28"/>
      <c r="F92" s="28"/>
      <c r="G92" s="28"/>
      <c r="H92" s="28"/>
    </row>
    <row r="93" spans="2:8" ht="13.5">
      <c r="B93" s="33"/>
      <c r="C93" s="28"/>
      <c r="D93" s="28"/>
      <c r="E93" s="28"/>
      <c r="F93" s="28"/>
      <c r="G93" s="28"/>
      <c r="H93" s="28"/>
    </row>
    <row r="94" spans="2:8" ht="13.5">
      <c r="B94" s="33"/>
      <c r="C94" s="28"/>
      <c r="D94" s="28"/>
      <c r="E94" s="28"/>
      <c r="F94" s="28"/>
      <c r="G94" s="28"/>
      <c r="H94" s="28"/>
    </row>
    <row r="95" spans="2:8" ht="13.5">
      <c r="B95" s="33"/>
      <c r="C95" s="28"/>
      <c r="D95" s="28"/>
      <c r="E95" s="28"/>
      <c r="F95" s="28"/>
      <c r="G95" s="28"/>
      <c r="H95" s="28"/>
    </row>
    <row r="96" spans="2:8" ht="13.5">
      <c r="B96" s="33"/>
      <c r="C96" s="28"/>
      <c r="D96" s="28"/>
      <c r="E96" s="28"/>
      <c r="F96" s="28"/>
      <c r="G96" s="28"/>
      <c r="H96" s="28"/>
    </row>
    <row r="97" spans="2:8" ht="13.5">
      <c r="B97" s="33"/>
      <c r="C97" s="28"/>
      <c r="D97" s="28"/>
      <c r="E97" s="28"/>
      <c r="F97" s="28"/>
      <c r="G97" s="28"/>
      <c r="H97" s="28"/>
    </row>
    <row r="98" spans="2:8" ht="13.5">
      <c r="B98" s="33"/>
      <c r="C98" s="28"/>
      <c r="D98" s="28"/>
      <c r="E98" s="28"/>
      <c r="F98" s="28"/>
      <c r="G98" s="28"/>
      <c r="H98" s="28"/>
    </row>
    <row r="99" spans="2:8" ht="13.5">
      <c r="B99" s="33"/>
      <c r="C99" s="28"/>
      <c r="D99" s="28"/>
      <c r="E99" s="28"/>
      <c r="F99" s="28"/>
      <c r="G99" s="28"/>
      <c r="H99" s="28"/>
    </row>
  </sheetData>
  <sheetProtection/>
  <mergeCells count="31">
    <mergeCell ref="B6:D6"/>
    <mergeCell ref="B7:D7"/>
    <mergeCell ref="B8:D8"/>
    <mergeCell ref="B9:D9"/>
    <mergeCell ref="B15:D15"/>
    <mergeCell ref="B19:D19"/>
    <mergeCell ref="B28:D28"/>
    <mergeCell ref="B22:D22"/>
    <mergeCell ref="B23:D23"/>
    <mergeCell ref="B24:D24"/>
    <mergeCell ref="B25:D25"/>
    <mergeCell ref="B27:D27"/>
    <mergeCell ref="B20:D20"/>
    <mergeCell ref="P3:P4"/>
    <mergeCell ref="B4:D4"/>
    <mergeCell ref="B5:D5"/>
    <mergeCell ref="B3:D3"/>
    <mergeCell ref="L3:L4"/>
    <mergeCell ref="B21:D21"/>
    <mergeCell ref="B16:D16"/>
    <mergeCell ref="B17:D17"/>
    <mergeCell ref="O3:O4"/>
    <mergeCell ref="B26:D26"/>
    <mergeCell ref="M3:M4"/>
    <mergeCell ref="N3:N4"/>
    <mergeCell ref="B10:D10"/>
    <mergeCell ref="B13:D13"/>
    <mergeCell ref="B12:D12"/>
    <mergeCell ref="B14:D14"/>
    <mergeCell ref="B11:D11"/>
    <mergeCell ref="B18:D18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753"/>
  <sheetViews>
    <sheetView view="pageBreakPreview" zoomScaleSheetLayoutView="100" zoomScalePageLayoutView="0" workbookViewId="0" topLeftCell="A1">
      <selection activeCell="L35" sqref="L35"/>
    </sheetView>
  </sheetViews>
  <sheetFormatPr defaultColWidth="9.00390625" defaultRowHeight="13.5"/>
  <cols>
    <col min="1" max="1" width="4.625" style="437" customWidth="1"/>
    <col min="2" max="2" width="17.75390625" style="434" customWidth="1"/>
    <col min="3" max="3" width="11.875" style="435" customWidth="1"/>
    <col min="4" max="4" width="4.625" style="435" hidden="1" customWidth="1"/>
    <col min="5" max="5" width="3.625" style="405" customWidth="1"/>
    <col min="6" max="8" width="5.375" style="405" customWidth="1"/>
    <col min="9" max="81" width="6.625" style="405" customWidth="1"/>
    <col min="82" max="16384" width="9.00390625" style="5" customWidth="1"/>
  </cols>
  <sheetData>
    <row r="1" spans="1:81" ht="12.75" customHeight="1">
      <c r="A1" s="433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</row>
    <row r="2" spans="2:81" ht="12.75" customHeight="1">
      <c r="B2" s="439" t="s">
        <v>595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6"/>
      <c r="BS2" s="436"/>
      <c r="BT2" s="436"/>
      <c r="BU2" s="436"/>
      <c r="BV2" s="436"/>
      <c r="BW2" s="436"/>
      <c r="BX2" s="436"/>
      <c r="BY2" s="436"/>
      <c r="BZ2" s="436"/>
      <c r="CA2" s="436"/>
      <c r="CB2" s="436"/>
      <c r="CC2" s="436"/>
    </row>
    <row r="3" spans="1:81" ht="12.75" customHeight="1">
      <c r="A3" s="510">
        <v>1</v>
      </c>
      <c r="B3" s="521" t="s">
        <v>115</v>
      </c>
      <c r="C3" s="513" t="s">
        <v>116</v>
      </c>
      <c r="D3" s="515">
        <v>2</v>
      </c>
      <c r="E3" s="441"/>
      <c r="F3" s="442" t="s">
        <v>559</v>
      </c>
      <c r="G3" s="442" t="s">
        <v>560</v>
      </c>
      <c r="H3" s="442" t="s">
        <v>561</v>
      </c>
      <c r="I3" s="442" t="s">
        <v>562</v>
      </c>
      <c r="J3" s="442"/>
      <c r="K3" s="442"/>
      <c r="L3" s="436"/>
      <c r="M3" s="436"/>
      <c r="N3" s="436"/>
      <c r="O3" s="436"/>
      <c r="P3" s="436"/>
      <c r="Q3" s="436"/>
      <c r="R3" s="436">
        <v>17.38</v>
      </c>
      <c r="S3" s="436">
        <v>10.88</v>
      </c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6"/>
      <c r="BN3" s="436"/>
      <c r="BO3" s="436"/>
      <c r="BP3" s="436"/>
      <c r="BQ3" s="436"/>
      <c r="BR3" s="436"/>
      <c r="BS3" s="436"/>
      <c r="BT3" s="436"/>
      <c r="BU3" s="436"/>
      <c r="BV3" s="436"/>
      <c r="BW3" s="436"/>
      <c r="BX3" s="436"/>
      <c r="BY3" s="436"/>
      <c r="BZ3" s="436"/>
      <c r="CA3" s="436"/>
      <c r="CB3" s="436"/>
      <c r="CC3" s="436"/>
    </row>
    <row r="4" spans="1:11" ht="12.75" customHeight="1">
      <c r="A4" s="510"/>
      <c r="B4" s="522"/>
      <c r="C4" s="514"/>
      <c r="D4" s="516"/>
      <c r="E4" s="440"/>
      <c r="F4" s="443"/>
      <c r="G4" s="440"/>
      <c r="H4" s="440"/>
      <c r="I4" s="440"/>
      <c r="J4" s="444"/>
      <c r="K4" s="445" t="s">
        <v>563</v>
      </c>
    </row>
    <row r="5" spans="1:15" ht="12.75" customHeight="1">
      <c r="A5" s="510">
        <v>2</v>
      </c>
      <c r="B5" s="511" t="s">
        <v>117</v>
      </c>
      <c r="C5" s="513" t="s">
        <v>118</v>
      </c>
      <c r="D5" s="515">
        <v>2</v>
      </c>
      <c r="E5" s="446"/>
      <c r="F5" s="447"/>
      <c r="G5" s="443"/>
      <c r="H5" s="440"/>
      <c r="I5" s="440"/>
      <c r="J5" s="444"/>
      <c r="K5" s="519" t="s">
        <v>119</v>
      </c>
      <c r="L5" s="405">
        <v>1</v>
      </c>
      <c r="N5" s="405">
        <v>1</v>
      </c>
      <c r="O5" s="405" t="s">
        <v>564</v>
      </c>
    </row>
    <row r="6" spans="1:15" ht="12.75" customHeight="1">
      <c r="A6" s="510"/>
      <c r="B6" s="512"/>
      <c r="C6" s="514"/>
      <c r="D6" s="516"/>
      <c r="E6" s="443"/>
      <c r="F6" s="448"/>
      <c r="G6" s="447"/>
      <c r="H6" s="440"/>
      <c r="I6" s="440"/>
      <c r="J6" s="444"/>
      <c r="K6" s="520"/>
      <c r="N6" s="405">
        <v>2</v>
      </c>
      <c r="O6" s="405" t="s">
        <v>565</v>
      </c>
    </row>
    <row r="7" spans="1:15" ht="12.75" customHeight="1">
      <c r="A7" s="510">
        <v>3</v>
      </c>
      <c r="B7" s="511" t="s">
        <v>120</v>
      </c>
      <c r="C7" s="513" t="s">
        <v>121</v>
      </c>
      <c r="D7" s="515">
        <v>1</v>
      </c>
      <c r="E7" s="448"/>
      <c r="F7" s="440"/>
      <c r="G7" s="447"/>
      <c r="H7" s="440"/>
      <c r="I7" s="440"/>
      <c r="J7" s="440"/>
      <c r="K7" s="440"/>
      <c r="N7" s="405">
        <v>3</v>
      </c>
      <c r="O7" s="405" t="s">
        <v>566</v>
      </c>
    </row>
    <row r="8" spans="1:15" ht="12.75" customHeight="1">
      <c r="A8" s="510"/>
      <c r="B8" s="512"/>
      <c r="C8" s="514"/>
      <c r="D8" s="516"/>
      <c r="E8" s="440"/>
      <c r="F8" s="440"/>
      <c r="G8" s="447"/>
      <c r="H8" s="440"/>
      <c r="I8" s="440"/>
      <c r="J8" s="440"/>
      <c r="K8" s="440"/>
      <c r="N8" s="405">
        <v>4</v>
      </c>
      <c r="O8" s="405" t="s">
        <v>567</v>
      </c>
    </row>
    <row r="9" spans="1:15" ht="12.75" customHeight="1">
      <c r="A9" s="510">
        <v>4</v>
      </c>
      <c r="B9" s="511" t="s">
        <v>122</v>
      </c>
      <c r="C9" s="513" t="s">
        <v>123</v>
      </c>
      <c r="D9" s="515">
        <v>2</v>
      </c>
      <c r="E9" s="446"/>
      <c r="F9" s="440"/>
      <c r="G9" s="447"/>
      <c r="H9" s="443"/>
      <c r="I9" s="440"/>
      <c r="J9" s="440"/>
      <c r="K9" s="440"/>
      <c r="N9" s="405">
        <v>5</v>
      </c>
      <c r="O9" s="405" t="s">
        <v>568</v>
      </c>
    </row>
    <row r="10" spans="1:15" ht="12.75" customHeight="1">
      <c r="A10" s="510"/>
      <c r="B10" s="512"/>
      <c r="C10" s="514"/>
      <c r="D10" s="516"/>
      <c r="E10" s="443"/>
      <c r="F10" s="440"/>
      <c r="G10" s="447"/>
      <c r="H10" s="447"/>
      <c r="I10" s="440"/>
      <c r="J10" s="440"/>
      <c r="K10" s="440"/>
      <c r="N10" s="405">
        <v>6</v>
      </c>
      <c r="O10" s="405" t="s">
        <v>569</v>
      </c>
    </row>
    <row r="11" spans="1:15" ht="12.75" customHeight="1">
      <c r="A11" s="510">
        <v>5</v>
      </c>
      <c r="B11" s="511" t="s">
        <v>124</v>
      </c>
      <c r="C11" s="513" t="s">
        <v>125</v>
      </c>
      <c r="D11" s="515">
        <v>1</v>
      </c>
      <c r="E11" s="448"/>
      <c r="F11" s="449"/>
      <c r="G11" s="447"/>
      <c r="H11" s="447"/>
      <c r="I11" s="440"/>
      <c r="J11" s="440"/>
      <c r="K11" s="440"/>
      <c r="N11" s="405">
        <v>7</v>
      </c>
      <c r="O11" s="405" t="s">
        <v>570</v>
      </c>
    </row>
    <row r="12" spans="1:15" ht="12.75" customHeight="1">
      <c r="A12" s="510"/>
      <c r="B12" s="512"/>
      <c r="C12" s="514"/>
      <c r="D12" s="516"/>
      <c r="E12" s="440"/>
      <c r="F12" s="447"/>
      <c r="G12" s="448"/>
      <c r="H12" s="447"/>
      <c r="I12" s="440"/>
      <c r="J12" s="440"/>
      <c r="K12" s="440"/>
      <c r="N12" s="405">
        <v>8</v>
      </c>
      <c r="O12" s="405" t="s">
        <v>571</v>
      </c>
    </row>
    <row r="13" spans="1:15" ht="12.75" customHeight="1">
      <c r="A13" s="510">
        <v>6</v>
      </c>
      <c r="B13" s="511" t="s">
        <v>126</v>
      </c>
      <c r="C13" s="513" t="s">
        <v>127</v>
      </c>
      <c r="D13" s="515">
        <v>1</v>
      </c>
      <c r="E13" s="446"/>
      <c r="F13" s="447"/>
      <c r="G13" s="440"/>
      <c r="H13" s="447"/>
      <c r="I13" s="440"/>
      <c r="J13" s="440"/>
      <c r="K13" s="440"/>
      <c r="N13" s="405">
        <v>9</v>
      </c>
      <c r="O13" s="405" t="s">
        <v>572</v>
      </c>
    </row>
    <row r="14" spans="1:15" ht="12.75" customHeight="1">
      <c r="A14" s="510"/>
      <c r="B14" s="512"/>
      <c r="C14" s="514"/>
      <c r="D14" s="516"/>
      <c r="E14" s="443"/>
      <c r="F14" s="448"/>
      <c r="G14" s="440"/>
      <c r="H14" s="447"/>
      <c r="I14" s="440"/>
      <c r="J14" s="440"/>
      <c r="K14" s="440"/>
      <c r="N14" s="405">
        <v>10</v>
      </c>
      <c r="O14" s="405" t="s">
        <v>573</v>
      </c>
    </row>
    <row r="15" spans="1:15" ht="12.75" customHeight="1">
      <c r="A15" s="510">
        <v>7</v>
      </c>
      <c r="B15" s="511" t="s">
        <v>128</v>
      </c>
      <c r="C15" s="513" t="s">
        <v>129</v>
      </c>
      <c r="D15" s="515">
        <v>1</v>
      </c>
      <c r="E15" s="448"/>
      <c r="F15" s="440"/>
      <c r="G15" s="440"/>
      <c r="H15" s="447"/>
      <c r="I15" s="440"/>
      <c r="J15" s="440"/>
      <c r="K15" s="440"/>
      <c r="N15" s="405">
        <v>11</v>
      </c>
      <c r="O15" s="405" t="s">
        <v>574</v>
      </c>
    </row>
    <row r="16" spans="1:15" ht="12.75" customHeight="1">
      <c r="A16" s="510"/>
      <c r="B16" s="512"/>
      <c r="C16" s="514"/>
      <c r="D16" s="516"/>
      <c r="E16" s="440"/>
      <c r="F16" s="440"/>
      <c r="G16" s="440"/>
      <c r="H16" s="447"/>
      <c r="I16" s="450"/>
      <c r="J16" s="440"/>
      <c r="K16" s="440"/>
      <c r="N16" s="405">
        <v>12</v>
      </c>
      <c r="O16" s="405" t="s">
        <v>575</v>
      </c>
    </row>
    <row r="17" spans="1:15" ht="12.75" customHeight="1">
      <c r="A17" s="510">
        <v>8</v>
      </c>
      <c r="B17" s="511" t="s">
        <v>130</v>
      </c>
      <c r="C17" s="513" t="s">
        <v>131</v>
      </c>
      <c r="D17" s="515">
        <v>2</v>
      </c>
      <c r="E17" s="446"/>
      <c r="F17" s="440"/>
      <c r="G17" s="440"/>
      <c r="H17" s="447"/>
      <c r="I17" s="440"/>
      <c r="J17" s="440"/>
      <c r="K17" s="440"/>
      <c r="N17" s="405">
        <v>13</v>
      </c>
      <c r="O17" s="405" t="s">
        <v>576</v>
      </c>
    </row>
    <row r="18" spans="1:15" ht="12.75" customHeight="1">
      <c r="A18" s="510"/>
      <c r="B18" s="512"/>
      <c r="C18" s="514"/>
      <c r="D18" s="516"/>
      <c r="E18" s="443"/>
      <c r="F18" s="440"/>
      <c r="G18" s="440"/>
      <c r="H18" s="447"/>
      <c r="I18" s="440"/>
      <c r="J18" s="440"/>
      <c r="K18" s="440"/>
      <c r="N18" s="405">
        <v>14</v>
      </c>
      <c r="O18" s="405" t="s">
        <v>577</v>
      </c>
    </row>
    <row r="19" spans="1:15" ht="12.75" customHeight="1">
      <c r="A19" s="510">
        <v>9</v>
      </c>
      <c r="B19" s="511" t="s">
        <v>132</v>
      </c>
      <c r="C19" s="513" t="s">
        <v>133</v>
      </c>
      <c r="D19" s="515">
        <v>1</v>
      </c>
      <c r="E19" s="448"/>
      <c r="F19" s="449"/>
      <c r="G19" s="440"/>
      <c r="H19" s="447"/>
      <c r="I19" s="440"/>
      <c r="J19" s="440"/>
      <c r="K19" s="440"/>
      <c r="N19" s="405">
        <v>15</v>
      </c>
      <c r="O19" s="405" t="s">
        <v>578</v>
      </c>
    </row>
    <row r="20" spans="1:15" ht="12.75" customHeight="1">
      <c r="A20" s="510"/>
      <c r="B20" s="512"/>
      <c r="C20" s="514"/>
      <c r="D20" s="516"/>
      <c r="E20" s="440"/>
      <c r="F20" s="447"/>
      <c r="G20" s="440"/>
      <c r="H20" s="447"/>
      <c r="I20" s="440"/>
      <c r="J20" s="446"/>
      <c r="K20" s="446"/>
      <c r="N20" s="405">
        <v>16</v>
      </c>
      <c r="O20" s="405" t="s">
        <v>579</v>
      </c>
    </row>
    <row r="21" spans="1:15" ht="12.75" customHeight="1">
      <c r="A21" s="510">
        <v>10</v>
      </c>
      <c r="B21" s="511" t="s">
        <v>134</v>
      </c>
      <c r="C21" s="513" t="s">
        <v>135</v>
      </c>
      <c r="D21" s="515">
        <v>2</v>
      </c>
      <c r="E21" s="446"/>
      <c r="F21" s="447"/>
      <c r="G21" s="443"/>
      <c r="H21" s="447"/>
      <c r="I21" s="440"/>
      <c r="J21" s="440"/>
      <c r="K21" s="440"/>
      <c r="N21" s="405">
        <v>17</v>
      </c>
      <c r="O21" s="405" t="s">
        <v>580</v>
      </c>
    </row>
    <row r="22" spans="1:15" ht="12.75" customHeight="1">
      <c r="A22" s="510"/>
      <c r="B22" s="512"/>
      <c r="C22" s="514"/>
      <c r="D22" s="516"/>
      <c r="E22" s="443"/>
      <c r="F22" s="448"/>
      <c r="G22" s="447"/>
      <c r="H22" s="447"/>
      <c r="I22" s="440"/>
      <c r="J22" s="440"/>
      <c r="K22" s="440"/>
      <c r="N22" s="405">
        <v>18</v>
      </c>
      <c r="O22" s="405" t="s">
        <v>581</v>
      </c>
    </row>
    <row r="23" spans="1:81" ht="12.75" customHeight="1">
      <c r="A23" s="510">
        <v>11</v>
      </c>
      <c r="B23" s="511" t="s">
        <v>136</v>
      </c>
      <c r="C23" s="513" t="s">
        <v>137</v>
      </c>
      <c r="D23" s="515">
        <v>2</v>
      </c>
      <c r="E23" s="448"/>
      <c r="F23" s="440"/>
      <c r="G23" s="447"/>
      <c r="H23" s="447"/>
      <c r="I23" s="440"/>
      <c r="J23" s="440"/>
      <c r="K23" s="440"/>
      <c r="L23" s="436"/>
      <c r="M23" s="436"/>
      <c r="N23" s="405">
        <v>19</v>
      </c>
      <c r="O23" s="436" t="s">
        <v>582</v>
      </c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  <c r="CA23" s="436"/>
      <c r="CB23" s="436"/>
      <c r="CC23" s="436"/>
    </row>
    <row r="24" spans="1:15" ht="12.75" customHeight="1">
      <c r="A24" s="510"/>
      <c r="B24" s="512"/>
      <c r="C24" s="514"/>
      <c r="D24" s="516"/>
      <c r="E24" s="440"/>
      <c r="F24" s="440"/>
      <c r="G24" s="447"/>
      <c r="H24" s="448"/>
      <c r="I24" s="440"/>
      <c r="J24" s="440"/>
      <c r="K24" s="440"/>
      <c r="N24" s="405">
        <v>20</v>
      </c>
      <c r="O24" s="405" t="s">
        <v>583</v>
      </c>
    </row>
    <row r="25" spans="1:81" ht="12.75" customHeight="1">
      <c r="A25" s="510">
        <v>12</v>
      </c>
      <c r="B25" s="511" t="s">
        <v>138</v>
      </c>
      <c r="C25" s="513" t="s">
        <v>121</v>
      </c>
      <c r="D25" s="515">
        <v>2</v>
      </c>
      <c r="E25" s="446"/>
      <c r="F25" s="440"/>
      <c r="G25" s="447"/>
      <c r="H25" s="440"/>
      <c r="I25" s="440"/>
      <c r="J25" s="440"/>
      <c r="K25" s="440"/>
      <c r="L25" s="436"/>
      <c r="M25" s="436"/>
      <c r="N25" s="405">
        <v>21</v>
      </c>
      <c r="O25" s="436" t="s">
        <v>584</v>
      </c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</row>
    <row r="26" spans="1:15" ht="12.75" customHeight="1">
      <c r="A26" s="510"/>
      <c r="B26" s="512"/>
      <c r="C26" s="514"/>
      <c r="D26" s="516"/>
      <c r="E26" s="443"/>
      <c r="F26" s="440"/>
      <c r="G26" s="447"/>
      <c r="H26" s="440"/>
      <c r="I26" s="440"/>
      <c r="J26" s="440"/>
      <c r="K26" s="440"/>
      <c r="N26" s="405">
        <v>22</v>
      </c>
      <c r="O26" s="405" t="s">
        <v>585</v>
      </c>
    </row>
    <row r="27" spans="1:15" ht="12.75" customHeight="1">
      <c r="A27" s="510">
        <v>13</v>
      </c>
      <c r="B27" s="511" t="s">
        <v>139</v>
      </c>
      <c r="C27" s="513" t="s">
        <v>140</v>
      </c>
      <c r="D27" s="515">
        <v>2</v>
      </c>
      <c r="E27" s="448"/>
      <c r="F27" s="449"/>
      <c r="G27" s="447"/>
      <c r="H27" s="440"/>
      <c r="I27" s="440"/>
      <c r="J27" s="440"/>
      <c r="K27" s="440"/>
      <c r="N27" s="405">
        <v>23</v>
      </c>
      <c r="O27" s="405" t="s">
        <v>586</v>
      </c>
    </row>
    <row r="28" spans="1:15" ht="12.75" customHeight="1">
      <c r="A28" s="510"/>
      <c r="B28" s="512"/>
      <c r="C28" s="514"/>
      <c r="D28" s="516"/>
      <c r="E28" s="440"/>
      <c r="F28" s="447"/>
      <c r="G28" s="448"/>
      <c r="H28" s="440"/>
      <c r="I28" s="440"/>
      <c r="J28" s="440"/>
      <c r="K28" s="440"/>
      <c r="N28" s="405">
        <v>24</v>
      </c>
      <c r="O28" s="405" t="s">
        <v>587</v>
      </c>
    </row>
    <row r="29" spans="1:15" ht="12.75" customHeight="1">
      <c r="A29" s="510">
        <v>14</v>
      </c>
      <c r="B29" s="511" t="s">
        <v>141</v>
      </c>
      <c r="C29" s="513" t="s">
        <v>142</v>
      </c>
      <c r="D29" s="515">
        <v>2</v>
      </c>
      <c r="E29" s="446"/>
      <c r="F29" s="447"/>
      <c r="G29" s="440"/>
      <c r="H29" s="440"/>
      <c r="I29" s="440"/>
      <c r="J29" s="440"/>
      <c r="K29" s="440"/>
      <c r="N29" s="405">
        <v>25</v>
      </c>
      <c r="O29" s="405" t="s">
        <v>588</v>
      </c>
    </row>
    <row r="30" spans="1:15" ht="12.75" customHeight="1">
      <c r="A30" s="510"/>
      <c r="B30" s="512"/>
      <c r="C30" s="514"/>
      <c r="D30" s="516"/>
      <c r="E30" s="443"/>
      <c r="F30" s="448"/>
      <c r="G30" s="440"/>
      <c r="H30" s="440"/>
      <c r="I30" s="440"/>
      <c r="J30" s="440"/>
      <c r="K30" s="440"/>
      <c r="N30" s="405">
        <v>26</v>
      </c>
      <c r="O30" s="405" t="s">
        <v>589</v>
      </c>
    </row>
    <row r="31" spans="1:11" ht="12.75" customHeight="1">
      <c r="A31" s="510">
        <v>15</v>
      </c>
      <c r="B31" s="511" t="s">
        <v>143</v>
      </c>
      <c r="C31" s="513" t="s">
        <v>144</v>
      </c>
      <c r="D31" s="515">
        <v>2</v>
      </c>
      <c r="E31" s="448"/>
      <c r="F31" s="440"/>
      <c r="G31" s="440"/>
      <c r="H31" s="440"/>
      <c r="I31" s="440"/>
      <c r="J31" s="440"/>
      <c r="K31" s="440"/>
    </row>
    <row r="32" spans="1:11" ht="12.75" customHeight="1">
      <c r="A32" s="510"/>
      <c r="B32" s="512"/>
      <c r="C32" s="514"/>
      <c r="D32" s="516"/>
      <c r="E32" s="440"/>
      <c r="F32" s="440"/>
      <c r="G32" s="440"/>
      <c r="H32" s="440"/>
      <c r="I32" s="440"/>
      <c r="J32" s="440"/>
      <c r="K32" s="440"/>
    </row>
    <row r="33" spans="1:12" ht="12.75" customHeight="1">
      <c r="A33" s="510">
        <v>16</v>
      </c>
      <c r="B33" s="511" t="s">
        <v>198</v>
      </c>
      <c r="C33" s="513" t="s">
        <v>199</v>
      </c>
      <c r="D33" s="515">
        <v>2</v>
      </c>
      <c r="E33" s="441"/>
      <c r="F33" s="442" t="s">
        <v>559</v>
      </c>
      <c r="G33" s="442" t="s">
        <v>560</v>
      </c>
      <c r="H33" s="442" t="s">
        <v>561</v>
      </c>
      <c r="I33" s="442" t="s">
        <v>562</v>
      </c>
      <c r="J33" s="442"/>
      <c r="K33" s="442"/>
      <c r="L33" s="436"/>
    </row>
    <row r="34" spans="1:11" ht="12.75" customHeight="1">
      <c r="A34" s="510"/>
      <c r="B34" s="512"/>
      <c r="C34" s="514"/>
      <c r="D34" s="516"/>
      <c r="E34" s="440"/>
      <c r="F34" s="443"/>
      <c r="G34" s="440"/>
      <c r="H34" s="440"/>
      <c r="I34" s="440"/>
      <c r="J34" s="444"/>
      <c r="K34" s="445" t="s">
        <v>563</v>
      </c>
    </row>
    <row r="35" spans="1:12" ht="12.75" customHeight="1">
      <c r="A35" s="510">
        <v>17</v>
      </c>
      <c r="B35" s="511" t="s">
        <v>200</v>
      </c>
      <c r="C35" s="513" t="s">
        <v>121</v>
      </c>
      <c r="D35" s="515">
        <v>2</v>
      </c>
      <c r="E35" s="446"/>
      <c r="F35" s="447"/>
      <c r="G35" s="443"/>
      <c r="H35" s="440"/>
      <c r="I35" s="440"/>
      <c r="J35" s="444"/>
      <c r="K35" s="519" t="s">
        <v>174</v>
      </c>
      <c r="L35" s="405">
        <v>2</v>
      </c>
    </row>
    <row r="36" spans="1:11" ht="12.75" customHeight="1">
      <c r="A36" s="510"/>
      <c r="B36" s="512"/>
      <c r="C36" s="514"/>
      <c r="D36" s="516"/>
      <c r="E36" s="443"/>
      <c r="F36" s="448"/>
      <c r="G36" s="447"/>
      <c r="H36" s="440"/>
      <c r="I36" s="440"/>
      <c r="J36" s="444"/>
      <c r="K36" s="520"/>
    </row>
    <row r="37" spans="1:11" ht="12.75" customHeight="1">
      <c r="A37" s="510">
        <v>18</v>
      </c>
      <c r="B37" s="511" t="s">
        <v>201</v>
      </c>
      <c r="C37" s="513" t="s">
        <v>125</v>
      </c>
      <c r="D37" s="515">
        <v>1</v>
      </c>
      <c r="E37" s="448"/>
      <c r="F37" s="440"/>
      <c r="G37" s="447"/>
      <c r="H37" s="440"/>
      <c r="I37" s="440"/>
      <c r="J37" s="440"/>
      <c r="K37" s="440"/>
    </row>
    <row r="38" spans="1:11" ht="12.75" customHeight="1">
      <c r="A38" s="510"/>
      <c r="B38" s="512"/>
      <c r="C38" s="514"/>
      <c r="D38" s="516"/>
      <c r="E38" s="440"/>
      <c r="F38" s="440"/>
      <c r="G38" s="447"/>
      <c r="H38" s="440"/>
      <c r="I38" s="440"/>
      <c r="J38" s="440"/>
      <c r="K38" s="440"/>
    </row>
    <row r="39" spans="1:11" ht="12.75" customHeight="1">
      <c r="A39" s="510">
        <v>19</v>
      </c>
      <c r="B39" s="511" t="s">
        <v>202</v>
      </c>
      <c r="C39" s="513" t="s">
        <v>203</v>
      </c>
      <c r="D39" s="515">
        <v>2</v>
      </c>
      <c r="E39" s="446"/>
      <c r="F39" s="440"/>
      <c r="G39" s="447"/>
      <c r="H39" s="443"/>
      <c r="I39" s="440"/>
      <c r="J39" s="440"/>
      <c r="K39" s="440"/>
    </row>
    <row r="40" spans="1:11" ht="12.75" customHeight="1">
      <c r="A40" s="510"/>
      <c r="B40" s="512"/>
      <c r="C40" s="514"/>
      <c r="D40" s="516"/>
      <c r="E40" s="443"/>
      <c r="F40" s="440"/>
      <c r="G40" s="447"/>
      <c r="H40" s="447"/>
      <c r="I40" s="440"/>
      <c r="J40" s="440"/>
      <c r="K40" s="440"/>
    </row>
    <row r="41" spans="1:11" ht="12.75" customHeight="1">
      <c r="A41" s="510">
        <v>20</v>
      </c>
      <c r="B41" s="511" t="s">
        <v>204</v>
      </c>
      <c r="C41" s="513" t="s">
        <v>129</v>
      </c>
      <c r="D41" s="515">
        <v>1</v>
      </c>
      <c r="E41" s="448"/>
      <c r="F41" s="449"/>
      <c r="G41" s="447"/>
      <c r="H41" s="447"/>
      <c r="I41" s="440"/>
      <c r="J41" s="440"/>
      <c r="K41" s="440"/>
    </row>
    <row r="42" spans="1:11" ht="12.75" customHeight="1">
      <c r="A42" s="510"/>
      <c r="B42" s="512"/>
      <c r="C42" s="514"/>
      <c r="D42" s="516"/>
      <c r="E42" s="440"/>
      <c r="F42" s="447"/>
      <c r="G42" s="448"/>
      <c r="H42" s="447"/>
      <c r="I42" s="440"/>
      <c r="J42" s="440"/>
      <c r="K42" s="440"/>
    </row>
    <row r="43" spans="1:11" ht="12.75" customHeight="1">
      <c r="A43" s="510">
        <v>21</v>
      </c>
      <c r="B43" s="511" t="s">
        <v>205</v>
      </c>
      <c r="C43" s="513" t="s">
        <v>206</v>
      </c>
      <c r="D43" s="515">
        <v>2</v>
      </c>
      <c r="E43" s="446"/>
      <c r="F43" s="447"/>
      <c r="G43" s="440"/>
      <c r="H43" s="447"/>
      <c r="I43" s="440"/>
      <c r="J43" s="440"/>
      <c r="K43" s="440"/>
    </row>
    <row r="44" spans="1:11" ht="12.75" customHeight="1">
      <c r="A44" s="510"/>
      <c r="B44" s="512"/>
      <c r="C44" s="514"/>
      <c r="D44" s="516"/>
      <c r="E44" s="443"/>
      <c r="F44" s="448"/>
      <c r="G44" s="440"/>
      <c r="H44" s="447"/>
      <c r="I44" s="440"/>
      <c r="J44" s="440"/>
      <c r="K44" s="440"/>
    </row>
    <row r="45" spans="1:81" ht="12.75" customHeight="1">
      <c r="A45" s="510">
        <v>22</v>
      </c>
      <c r="B45" s="511" t="s">
        <v>207</v>
      </c>
      <c r="C45" s="513" t="s">
        <v>133</v>
      </c>
      <c r="D45" s="515">
        <v>2</v>
      </c>
      <c r="E45" s="448"/>
      <c r="F45" s="440"/>
      <c r="G45" s="440"/>
      <c r="H45" s="447"/>
      <c r="I45" s="440"/>
      <c r="J45" s="440"/>
      <c r="K45" s="440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</row>
    <row r="46" spans="1:11" ht="12.75" customHeight="1">
      <c r="A46" s="510"/>
      <c r="B46" s="512"/>
      <c r="C46" s="514"/>
      <c r="D46" s="516"/>
      <c r="E46" s="440"/>
      <c r="F46" s="440"/>
      <c r="G46" s="440"/>
      <c r="H46" s="447"/>
      <c r="I46" s="450"/>
      <c r="J46" s="440"/>
      <c r="K46" s="440"/>
    </row>
    <row r="47" spans="1:11" ht="12.75" customHeight="1">
      <c r="A47" s="510">
        <v>23</v>
      </c>
      <c r="B47" s="511" t="s">
        <v>208</v>
      </c>
      <c r="C47" s="513" t="s">
        <v>142</v>
      </c>
      <c r="D47" s="515">
        <v>1</v>
      </c>
      <c r="E47" s="446"/>
      <c r="F47" s="440"/>
      <c r="G47" s="440"/>
      <c r="H47" s="447"/>
      <c r="I47" s="440"/>
      <c r="J47" s="440"/>
      <c r="K47" s="440"/>
    </row>
    <row r="48" spans="1:11" ht="12.75" customHeight="1">
      <c r="A48" s="510"/>
      <c r="B48" s="512"/>
      <c r="C48" s="514"/>
      <c r="D48" s="516"/>
      <c r="E48" s="443"/>
      <c r="F48" s="440"/>
      <c r="G48" s="440"/>
      <c r="H48" s="447"/>
      <c r="I48" s="440"/>
      <c r="J48" s="440"/>
      <c r="K48" s="440"/>
    </row>
    <row r="49" spans="1:11" ht="12.75" customHeight="1">
      <c r="A49" s="510">
        <v>24</v>
      </c>
      <c r="B49" s="511" t="s">
        <v>209</v>
      </c>
      <c r="C49" s="513" t="s">
        <v>127</v>
      </c>
      <c r="D49" s="515">
        <v>2</v>
      </c>
      <c r="E49" s="448"/>
      <c r="F49" s="449"/>
      <c r="G49" s="440"/>
      <c r="H49" s="447"/>
      <c r="I49" s="440"/>
      <c r="J49" s="440"/>
      <c r="K49" s="440"/>
    </row>
    <row r="50" spans="1:11" ht="12.75" customHeight="1">
      <c r="A50" s="510"/>
      <c r="B50" s="512"/>
      <c r="C50" s="514"/>
      <c r="D50" s="516"/>
      <c r="E50" s="440"/>
      <c r="F50" s="447"/>
      <c r="G50" s="440"/>
      <c r="H50" s="447"/>
      <c r="I50" s="440"/>
      <c r="J50" s="446"/>
      <c r="K50" s="446"/>
    </row>
    <row r="51" spans="1:11" ht="12.75" customHeight="1">
      <c r="A51" s="510">
        <v>25</v>
      </c>
      <c r="B51" s="511" t="s">
        <v>210</v>
      </c>
      <c r="C51" s="513" t="s">
        <v>118</v>
      </c>
      <c r="D51" s="515">
        <v>2</v>
      </c>
      <c r="E51" s="446"/>
      <c r="F51" s="447"/>
      <c r="G51" s="443"/>
      <c r="H51" s="447"/>
      <c r="I51" s="440"/>
      <c r="J51" s="440"/>
      <c r="K51" s="440"/>
    </row>
    <row r="52" spans="1:11" ht="12.75" customHeight="1">
      <c r="A52" s="510"/>
      <c r="B52" s="512"/>
      <c r="C52" s="514"/>
      <c r="D52" s="516"/>
      <c r="E52" s="443"/>
      <c r="F52" s="448"/>
      <c r="G52" s="447"/>
      <c r="H52" s="447"/>
      <c r="I52" s="440"/>
      <c r="J52" s="440"/>
      <c r="K52" s="440"/>
    </row>
    <row r="53" spans="1:12" ht="12.75" customHeight="1">
      <c r="A53" s="510">
        <v>26</v>
      </c>
      <c r="B53" s="511" t="s">
        <v>211</v>
      </c>
      <c r="C53" s="513" t="s">
        <v>212</v>
      </c>
      <c r="D53" s="515">
        <v>2</v>
      </c>
      <c r="E53" s="448"/>
      <c r="F53" s="440"/>
      <c r="G53" s="447"/>
      <c r="H53" s="447"/>
      <c r="I53" s="440"/>
      <c r="J53" s="440"/>
      <c r="K53" s="440"/>
      <c r="L53" s="436"/>
    </row>
    <row r="54" spans="1:11" ht="12.75" customHeight="1">
      <c r="A54" s="510"/>
      <c r="B54" s="512"/>
      <c r="C54" s="514"/>
      <c r="D54" s="516"/>
      <c r="E54" s="440"/>
      <c r="F54" s="440"/>
      <c r="G54" s="447"/>
      <c r="H54" s="448"/>
      <c r="I54" s="440"/>
      <c r="J54" s="440"/>
      <c r="K54" s="440"/>
    </row>
    <row r="55" spans="1:12" ht="12.75" customHeight="1">
      <c r="A55" s="510">
        <v>27</v>
      </c>
      <c r="B55" s="511" t="s">
        <v>213</v>
      </c>
      <c r="C55" s="513" t="s">
        <v>116</v>
      </c>
      <c r="D55" s="515">
        <v>1</v>
      </c>
      <c r="E55" s="446"/>
      <c r="F55" s="440"/>
      <c r="G55" s="447"/>
      <c r="H55" s="440"/>
      <c r="I55" s="440"/>
      <c r="J55" s="440"/>
      <c r="K55" s="440"/>
      <c r="L55" s="436"/>
    </row>
    <row r="56" spans="1:11" ht="12.75" customHeight="1">
      <c r="A56" s="510"/>
      <c r="B56" s="512"/>
      <c r="C56" s="514"/>
      <c r="D56" s="516"/>
      <c r="E56" s="443"/>
      <c r="F56" s="440"/>
      <c r="G56" s="447"/>
      <c r="H56" s="440"/>
      <c r="I56" s="440"/>
      <c r="J56" s="440"/>
      <c r="K56" s="440"/>
    </row>
    <row r="57" spans="1:11" ht="12.75" customHeight="1">
      <c r="A57" s="510">
        <v>28</v>
      </c>
      <c r="B57" s="511" t="s">
        <v>214</v>
      </c>
      <c r="C57" s="513" t="s">
        <v>215</v>
      </c>
      <c r="D57" s="515">
        <v>2</v>
      </c>
      <c r="E57" s="448"/>
      <c r="F57" s="449"/>
      <c r="G57" s="447"/>
      <c r="H57" s="440"/>
      <c r="I57" s="440"/>
      <c r="J57" s="440"/>
      <c r="K57" s="440"/>
    </row>
    <row r="58" spans="1:11" ht="12.75" customHeight="1">
      <c r="A58" s="510"/>
      <c r="B58" s="512"/>
      <c r="C58" s="514"/>
      <c r="D58" s="516"/>
      <c r="E58" s="440"/>
      <c r="F58" s="447"/>
      <c r="G58" s="448"/>
      <c r="H58" s="440"/>
      <c r="I58" s="440"/>
      <c r="J58" s="440"/>
      <c r="K58" s="440"/>
    </row>
    <row r="59" spans="1:11" ht="12.75" customHeight="1">
      <c r="A59" s="510">
        <v>29</v>
      </c>
      <c r="B59" s="511" t="s">
        <v>216</v>
      </c>
      <c r="C59" s="513" t="s">
        <v>121</v>
      </c>
      <c r="D59" s="515">
        <v>2</v>
      </c>
      <c r="E59" s="446"/>
      <c r="F59" s="447"/>
      <c r="G59" s="440"/>
      <c r="H59" s="440"/>
      <c r="I59" s="440"/>
      <c r="J59" s="440"/>
      <c r="K59" s="440"/>
    </row>
    <row r="60" spans="1:11" ht="12.75" customHeight="1">
      <c r="A60" s="510"/>
      <c r="B60" s="512"/>
      <c r="C60" s="514"/>
      <c r="D60" s="516"/>
      <c r="E60" s="443"/>
      <c r="F60" s="448"/>
      <c r="G60" s="440"/>
      <c r="H60" s="440"/>
      <c r="I60" s="440"/>
      <c r="J60" s="440"/>
      <c r="K60" s="440"/>
    </row>
    <row r="61" spans="1:11" ht="12.75" customHeight="1">
      <c r="A61" s="510">
        <v>30</v>
      </c>
      <c r="B61" s="511" t="s">
        <v>217</v>
      </c>
      <c r="C61" s="513" t="s">
        <v>131</v>
      </c>
      <c r="D61" s="515">
        <v>1</v>
      </c>
      <c r="E61" s="448"/>
      <c r="F61" s="440"/>
      <c r="G61" s="440"/>
      <c r="H61" s="440"/>
      <c r="I61" s="440"/>
      <c r="J61" s="440"/>
      <c r="K61" s="440"/>
    </row>
    <row r="62" spans="1:11" ht="12.75" customHeight="1">
      <c r="A62" s="510"/>
      <c r="B62" s="512"/>
      <c r="C62" s="514"/>
      <c r="D62" s="516"/>
      <c r="E62" s="440"/>
      <c r="F62" s="440"/>
      <c r="G62" s="440"/>
      <c r="H62" s="440"/>
      <c r="I62" s="440"/>
      <c r="J62" s="440"/>
      <c r="K62" s="440"/>
    </row>
    <row r="63" spans="1:12" ht="12.75" customHeight="1">
      <c r="A63" s="510">
        <v>31</v>
      </c>
      <c r="B63" s="511" t="s">
        <v>218</v>
      </c>
      <c r="C63" s="513" t="s">
        <v>199</v>
      </c>
      <c r="D63" s="515">
        <v>1</v>
      </c>
      <c r="E63" s="441"/>
      <c r="F63" s="442" t="s">
        <v>590</v>
      </c>
      <c r="G63" s="442" t="s">
        <v>591</v>
      </c>
      <c r="H63" s="442" t="s">
        <v>592</v>
      </c>
      <c r="I63" s="442" t="s">
        <v>593</v>
      </c>
      <c r="J63" s="442"/>
      <c r="K63" s="442"/>
      <c r="L63" s="436"/>
    </row>
    <row r="64" spans="1:11" ht="12.75" customHeight="1">
      <c r="A64" s="510"/>
      <c r="B64" s="512"/>
      <c r="C64" s="514"/>
      <c r="D64" s="516"/>
      <c r="E64" s="440"/>
      <c r="F64" s="443"/>
      <c r="G64" s="440"/>
      <c r="H64" s="440"/>
      <c r="I64" s="440"/>
      <c r="J64" s="444"/>
      <c r="K64" s="445" t="s">
        <v>594</v>
      </c>
    </row>
    <row r="65" spans="1:12" ht="12.75" customHeight="1">
      <c r="A65" s="510">
        <v>32</v>
      </c>
      <c r="B65" s="511" t="s">
        <v>219</v>
      </c>
      <c r="C65" s="513" t="s">
        <v>203</v>
      </c>
      <c r="D65" s="515">
        <v>1</v>
      </c>
      <c r="E65" s="446"/>
      <c r="F65" s="447"/>
      <c r="G65" s="443"/>
      <c r="H65" s="440"/>
      <c r="I65" s="440"/>
      <c r="J65" s="444"/>
      <c r="K65" s="519" t="s">
        <v>175</v>
      </c>
      <c r="L65" s="405">
        <v>3</v>
      </c>
    </row>
    <row r="66" spans="1:11" ht="12.75" customHeight="1">
      <c r="A66" s="510"/>
      <c r="B66" s="512"/>
      <c r="C66" s="514"/>
      <c r="D66" s="516"/>
      <c r="E66" s="443"/>
      <c r="F66" s="448"/>
      <c r="G66" s="447"/>
      <c r="H66" s="440"/>
      <c r="I66" s="440"/>
      <c r="J66" s="444"/>
      <c r="K66" s="520"/>
    </row>
    <row r="67" spans="1:11" ht="12.75" customHeight="1">
      <c r="A67" s="510">
        <v>33</v>
      </c>
      <c r="B67" s="511" t="s">
        <v>220</v>
      </c>
      <c r="C67" s="513" t="s">
        <v>221</v>
      </c>
      <c r="D67" s="515">
        <v>1</v>
      </c>
      <c r="E67" s="448"/>
      <c r="F67" s="440"/>
      <c r="G67" s="447"/>
      <c r="H67" s="440"/>
      <c r="I67" s="440"/>
      <c r="J67" s="440"/>
      <c r="K67" s="440"/>
    </row>
    <row r="68" spans="1:11" ht="12.75" customHeight="1">
      <c r="A68" s="510"/>
      <c r="B68" s="512"/>
      <c r="C68" s="514"/>
      <c r="D68" s="516"/>
      <c r="E68" s="440"/>
      <c r="F68" s="440"/>
      <c r="G68" s="447"/>
      <c r="H68" s="440"/>
      <c r="I68" s="440"/>
      <c r="J68" s="440"/>
      <c r="K68" s="440"/>
    </row>
    <row r="69" spans="1:11" ht="12.75" customHeight="1">
      <c r="A69" s="510">
        <v>34</v>
      </c>
      <c r="B69" s="511" t="s">
        <v>222</v>
      </c>
      <c r="C69" s="513" t="s">
        <v>123</v>
      </c>
      <c r="D69" s="515">
        <v>1</v>
      </c>
      <c r="E69" s="446"/>
      <c r="F69" s="440"/>
      <c r="G69" s="447"/>
      <c r="H69" s="443"/>
      <c r="I69" s="440"/>
      <c r="J69" s="440"/>
      <c r="K69" s="440"/>
    </row>
    <row r="70" spans="1:11" ht="12.75" customHeight="1">
      <c r="A70" s="510"/>
      <c r="B70" s="512"/>
      <c r="C70" s="514"/>
      <c r="D70" s="516"/>
      <c r="E70" s="443"/>
      <c r="F70" s="440"/>
      <c r="G70" s="447"/>
      <c r="H70" s="447"/>
      <c r="I70" s="440"/>
      <c r="J70" s="440"/>
      <c r="K70" s="440"/>
    </row>
    <row r="71" spans="1:11" ht="12.75" customHeight="1">
      <c r="A71" s="510">
        <v>35</v>
      </c>
      <c r="B71" s="511" t="s">
        <v>223</v>
      </c>
      <c r="C71" s="513" t="s">
        <v>121</v>
      </c>
      <c r="D71" s="515">
        <v>1</v>
      </c>
      <c r="E71" s="448"/>
      <c r="F71" s="449"/>
      <c r="G71" s="447"/>
      <c r="H71" s="447"/>
      <c r="I71" s="440"/>
      <c r="J71" s="440"/>
      <c r="K71" s="440"/>
    </row>
    <row r="72" spans="1:11" ht="12.75" customHeight="1">
      <c r="A72" s="510"/>
      <c r="B72" s="512"/>
      <c r="C72" s="514"/>
      <c r="D72" s="516"/>
      <c r="E72" s="440"/>
      <c r="F72" s="447"/>
      <c r="G72" s="448"/>
      <c r="H72" s="447"/>
      <c r="I72" s="440"/>
      <c r="J72" s="440"/>
      <c r="K72" s="440"/>
    </row>
    <row r="73" spans="1:11" ht="12.75" customHeight="1">
      <c r="A73" s="510">
        <v>36</v>
      </c>
      <c r="B73" s="511" t="s">
        <v>224</v>
      </c>
      <c r="C73" s="513" t="s">
        <v>225</v>
      </c>
      <c r="D73" s="515"/>
      <c r="E73" s="446"/>
      <c r="F73" s="447"/>
      <c r="G73" s="440"/>
      <c r="H73" s="447"/>
      <c r="I73" s="440"/>
      <c r="J73" s="440"/>
      <c r="K73" s="440"/>
    </row>
    <row r="74" spans="1:11" ht="12.75" customHeight="1">
      <c r="A74" s="510"/>
      <c r="B74" s="512"/>
      <c r="C74" s="514"/>
      <c r="D74" s="516"/>
      <c r="E74" s="443"/>
      <c r="F74" s="448"/>
      <c r="G74" s="440"/>
      <c r="H74" s="447"/>
      <c r="I74" s="440"/>
      <c r="J74" s="440"/>
      <c r="K74" s="440"/>
    </row>
    <row r="75" spans="1:11" ht="12.75" customHeight="1">
      <c r="A75" s="510">
        <v>37</v>
      </c>
      <c r="B75" s="511" t="s">
        <v>226</v>
      </c>
      <c r="C75" s="513" t="s">
        <v>125</v>
      </c>
      <c r="D75" s="515">
        <v>2</v>
      </c>
      <c r="E75" s="448"/>
      <c r="F75" s="440"/>
      <c r="G75" s="440"/>
      <c r="H75" s="447"/>
      <c r="I75" s="440"/>
      <c r="J75" s="440"/>
      <c r="K75" s="440"/>
    </row>
    <row r="76" spans="1:11" ht="12.75" customHeight="1">
      <c r="A76" s="510"/>
      <c r="B76" s="512"/>
      <c r="C76" s="514"/>
      <c r="D76" s="516"/>
      <c r="E76" s="440"/>
      <c r="F76" s="440"/>
      <c r="G76" s="440"/>
      <c r="H76" s="447"/>
      <c r="I76" s="450"/>
      <c r="J76" s="440"/>
      <c r="K76" s="440"/>
    </row>
    <row r="77" spans="1:11" ht="12.75" customHeight="1">
      <c r="A77" s="510">
        <v>38</v>
      </c>
      <c r="B77" s="511" t="s">
        <v>227</v>
      </c>
      <c r="C77" s="513" t="s">
        <v>140</v>
      </c>
      <c r="D77" s="515">
        <v>2</v>
      </c>
      <c r="E77" s="446"/>
      <c r="F77" s="440"/>
      <c r="G77" s="440"/>
      <c r="H77" s="447"/>
      <c r="I77" s="440"/>
      <c r="J77" s="440"/>
      <c r="K77" s="440"/>
    </row>
    <row r="78" spans="1:11" ht="12.75" customHeight="1">
      <c r="A78" s="510"/>
      <c r="B78" s="512"/>
      <c r="C78" s="514"/>
      <c r="D78" s="516"/>
      <c r="E78" s="443"/>
      <c r="F78" s="440"/>
      <c r="G78" s="440"/>
      <c r="H78" s="447"/>
      <c r="I78" s="440"/>
      <c r="J78" s="440"/>
      <c r="K78" s="440"/>
    </row>
    <row r="79" spans="1:11" ht="12.75" customHeight="1">
      <c r="A79" s="510">
        <v>39</v>
      </c>
      <c r="B79" s="511" t="s">
        <v>228</v>
      </c>
      <c r="C79" s="513" t="s">
        <v>116</v>
      </c>
      <c r="D79" s="515">
        <v>2</v>
      </c>
      <c r="E79" s="448"/>
      <c r="F79" s="449"/>
      <c r="G79" s="440"/>
      <c r="H79" s="447"/>
      <c r="I79" s="440"/>
      <c r="J79" s="440"/>
      <c r="K79" s="440"/>
    </row>
    <row r="80" spans="1:11" ht="12.75" customHeight="1">
      <c r="A80" s="510"/>
      <c r="B80" s="512"/>
      <c r="C80" s="514"/>
      <c r="D80" s="516"/>
      <c r="E80" s="440"/>
      <c r="F80" s="447"/>
      <c r="G80" s="440"/>
      <c r="H80" s="447"/>
      <c r="I80" s="440"/>
      <c r="J80" s="446"/>
      <c r="K80" s="446"/>
    </row>
    <row r="81" spans="1:11" ht="12.75" customHeight="1">
      <c r="A81" s="510">
        <v>40</v>
      </c>
      <c r="B81" s="511" t="s">
        <v>229</v>
      </c>
      <c r="C81" s="513" t="s">
        <v>142</v>
      </c>
      <c r="D81" s="515">
        <v>2</v>
      </c>
      <c r="E81" s="446"/>
      <c r="F81" s="447"/>
      <c r="G81" s="443"/>
      <c r="H81" s="447"/>
      <c r="I81" s="440"/>
      <c r="J81" s="440"/>
      <c r="K81" s="440"/>
    </row>
    <row r="82" spans="1:11" ht="12.75" customHeight="1">
      <c r="A82" s="510"/>
      <c r="B82" s="512"/>
      <c r="C82" s="514"/>
      <c r="D82" s="516"/>
      <c r="E82" s="443"/>
      <c r="F82" s="448"/>
      <c r="G82" s="447"/>
      <c r="H82" s="447"/>
      <c r="I82" s="440"/>
      <c r="J82" s="440"/>
      <c r="K82" s="440"/>
    </row>
    <row r="83" spans="1:12" ht="12.75" customHeight="1">
      <c r="A83" s="510">
        <v>41</v>
      </c>
      <c r="B83" s="511" t="s">
        <v>230</v>
      </c>
      <c r="C83" s="513" t="s">
        <v>206</v>
      </c>
      <c r="D83" s="515">
        <v>2</v>
      </c>
      <c r="E83" s="448"/>
      <c r="F83" s="440"/>
      <c r="G83" s="447"/>
      <c r="H83" s="447"/>
      <c r="I83" s="440"/>
      <c r="J83" s="440"/>
      <c r="K83" s="440"/>
      <c r="L83" s="436"/>
    </row>
    <row r="84" spans="1:11" ht="12.75" customHeight="1">
      <c r="A84" s="510"/>
      <c r="B84" s="512"/>
      <c r="C84" s="514"/>
      <c r="D84" s="516"/>
      <c r="E84" s="440"/>
      <c r="F84" s="440"/>
      <c r="G84" s="447"/>
      <c r="H84" s="448"/>
      <c r="I84" s="440"/>
      <c r="J84" s="440"/>
      <c r="K84" s="440"/>
    </row>
    <row r="85" spans="1:12" ht="12.75" customHeight="1">
      <c r="A85" s="510">
        <v>42</v>
      </c>
      <c r="B85" s="511" t="s">
        <v>231</v>
      </c>
      <c r="C85" s="513" t="s">
        <v>129</v>
      </c>
      <c r="D85" s="515">
        <v>2</v>
      </c>
      <c r="E85" s="446"/>
      <c r="F85" s="440"/>
      <c r="G85" s="447"/>
      <c r="H85" s="440"/>
      <c r="I85" s="440"/>
      <c r="J85" s="440"/>
      <c r="K85" s="440"/>
      <c r="L85" s="436"/>
    </row>
    <row r="86" spans="1:11" ht="12.75" customHeight="1">
      <c r="A86" s="510"/>
      <c r="B86" s="512"/>
      <c r="C86" s="514"/>
      <c r="D86" s="516"/>
      <c r="E86" s="443"/>
      <c r="F86" s="440"/>
      <c r="G86" s="447"/>
      <c r="H86" s="440"/>
      <c r="I86" s="440"/>
      <c r="J86" s="440"/>
      <c r="K86" s="440"/>
    </row>
    <row r="87" spans="1:11" ht="12.75" customHeight="1">
      <c r="A87" s="510">
        <v>43</v>
      </c>
      <c r="B87" s="511" t="s">
        <v>232</v>
      </c>
      <c r="C87" s="513" t="s">
        <v>233</v>
      </c>
      <c r="D87" s="515">
        <v>1</v>
      </c>
      <c r="E87" s="448"/>
      <c r="F87" s="449"/>
      <c r="G87" s="447"/>
      <c r="H87" s="440"/>
      <c r="I87" s="440"/>
      <c r="J87" s="440"/>
      <c r="K87" s="440"/>
    </row>
    <row r="88" spans="1:11" ht="12.75" customHeight="1">
      <c r="A88" s="510"/>
      <c r="B88" s="512"/>
      <c r="C88" s="514"/>
      <c r="D88" s="516"/>
      <c r="E88" s="440"/>
      <c r="F88" s="447"/>
      <c r="G88" s="448"/>
      <c r="H88" s="440"/>
      <c r="I88" s="440"/>
      <c r="J88" s="440"/>
      <c r="K88" s="440"/>
    </row>
    <row r="89" spans="1:11" ht="12.75" customHeight="1">
      <c r="A89" s="510">
        <v>44</v>
      </c>
      <c r="B89" s="511" t="s">
        <v>234</v>
      </c>
      <c r="C89" s="513" t="s">
        <v>121</v>
      </c>
      <c r="D89" s="515">
        <v>1</v>
      </c>
      <c r="E89" s="446"/>
      <c r="F89" s="447"/>
      <c r="G89" s="440"/>
      <c r="H89" s="440"/>
      <c r="I89" s="440"/>
      <c r="J89" s="440"/>
      <c r="K89" s="440"/>
    </row>
    <row r="90" spans="1:11" ht="12.75" customHeight="1">
      <c r="A90" s="510"/>
      <c r="B90" s="512"/>
      <c r="C90" s="514"/>
      <c r="D90" s="516"/>
      <c r="E90" s="443"/>
      <c r="F90" s="448"/>
      <c r="G90" s="440"/>
      <c r="H90" s="440"/>
      <c r="I90" s="440"/>
      <c r="J90" s="440"/>
      <c r="K90" s="440"/>
    </row>
    <row r="91" spans="1:11" ht="12.75" customHeight="1">
      <c r="A91" s="510">
        <v>45</v>
      </c>
      <c r="B91" s="511" t="s">
        <v>235</v>
      </c>
      <c r="C91" s="513" t="s">
        <v>125</v>
      </c>
      <c r="D91" s="515">
        <v>1</v>
      </c>
      <c r="E91" s="448"/>
      <c r="F91" s="440"/>
      <c r="G91" s="440"/>
      <c r="H91" s="440"/>
      <c r="I91" s="440"/>
      <c r="J91" s="440"/>
      <c r="K91" s="440"/>
    </row>
    <row r="92" spans="1:11" ht="12.75" customHeight="1">
      <c r="A92" s="510"/>
      <c r="B92" s="512"/>
      <c r="C92" s="514"/>
      <c r="D92" s="516"/>
      <c r="E92" s="440"/>
      <c r="F92" s="440"/>
      <c r="G92" s="440"/>
      <c r="H92" s="440"/>
      <c r="I92" s="440"/>
      <c r="J92" s="440"/>
      <c r="K92" s="440"/>
    </row>
    <row r="93" spans="1:12" ht="12.75" customHeight="1">
      <c r="A93" s="510">
        <v>46</v>
      </c>
      <c r="B93" s="511" t="s">
        <v>236</v>
      </c>
      <c r="C93" s="513" t="s">
        <v>116</v>
      </c>
      <c r="D93" s="515">
        <v>1</v>
      </c>
      <c r="E93" s="441"/>
      <c r="F93" s="442" t="s">
        <v>590</v>
      </c>
      <c r="G93" s="442" t="s">
        <v>591</v>
      </c>
      <c r="H93" s="442" t="s">
        <v>592</v>
      </c>
      <c r="I93" s="442" t="s">
        <v>593</v>
      </c>
      <c r="J93" s="442"/>
      <c r="K93" s="442"/>
      <c r="L93" s="436"/>
    </row>
    <row r="94" spans="1:11" ht="12.75" customHeight="1">
      <c r="A94" s="510"/>
      <c r="B94" s="512"/>
      <c r="C94" s="514"/>
      <c r="D94" s="516"/>
      <c r="E94" s="440"/>
      <c r="F94" s="443"/>
      <c r="G94" s="440"/>
      <c r="H94" s="440"/>
      <c r="I94" s="440"/>
      <c r="J94" s="444"/>
      <c r="K94" s="445" t="s">
        <v>594</v>
      </c>
    </row>
    <row r="95" spans="1:12" ht="12.75" customHeight="1">
      <c r="A95" s="510">
        <v>47</v>
      </c>
      <c r="B95" s="511" t="s">
        <v>237</v>
      </c>
      <c r="C95" s="513" t="s">
        <v>212</v>
      </c>
      <c r="D95" s="515">
        <v>2</v>
      </c>
      <c r="E95" s="446"/>
      <c r="F95" s="447"/>
      <c r="G95" s="443"/>
      <c r="H95" s="440"/>
      <c r="I95" s="440"/>
      <c r="J95" s="444"/>
      <c r="K95" s="519" t="s">
        <v>176</v>
      </c>
      <c r="L95" s="405">
        <v>4</v>
      </c>
    </row>
    <row r="96" spans="1:11" ht="12.75" customHeight="1">
      <c r="A96" s="510"/>
      <c r="B96" s="512"/>
      <c r="C96" s="514"/>
      <c r="D96" s="516"/>
      <c r="E96" s="443"/>
      <c r="F96" s="448"/>
      <c r="G96" s="447"/>
      <c r="H96" s="440"/>
      <c r="I96" s="440"/>
      <c r="J96" s="444"/>
      <c r="K96" s="520"/>
    </row>
    <row r="97" spans="1:11" ht="12.75" customHeight="1">
      <c r="A97" s="510">
        <v>48</v>
      </c>
      <c r="B97" s="511" t="s">
        <v>238</v>
      </c>
      <c r="C97" s="513" t="s">
        <v>127</v>
      </c>
      <c r="D97" s="515">
        <v>2</v>
      </c>
      <c r="E97" s="448"/>
      <c r="F97" s="440"/>
      <c r="G97" s="447"/>
      <c r="H97" s="440"/>
      <c r="I97" s="440"/>
      <c r="J97" s="440"/>
      <c r="K97" s="440"/>
    </row>
    <row r="98" spans="1:11" ht="12.75" customHeight="1">
      <c r="A98" s="510"/>
      <c r="B98" s="512"/>
      <c r="C98" s="514"/>
      <c r="D98" s="516"/>
      <c r="E98" s="440"/>
      <c r="F98" s="440"/>
      <c r="G98" s="447"/>
      <c r="H98" s="440"/>
      <c r="I98" s="440"/>
      <c r="J98" s="440"/>
      <c r="K98" s="440"/>
    </row>
    <row r="99" spans="1:11" ht="12.75" customHeight="1">
      <c r="A99" s="510">
        <v>49</v>
      </c>
      <c r="B99" s="511" t="s">
        <v>239</v>
      </c>
      <c r="C99" s="513" t="s">
        <v>121</v>
      </c>
      <c r="D99" s="515">
        <v>2</v>
      </c>
      <c r="E99" s="446"/>
      <c r="F99" s="440"/>
      <c r="G99" s="447"/>
      <c r="H99" s="443"/>
      <c r="I99" s="440"/>
      <c r="J99" s="440"/>
      <c r="K99" s="440"/>
    </row>
    <row r="100" spans="1:11" ht="12.75" customHeight="1">
      <c r="A100" s="510"/>
      <c r="B100" s="512"/>
      <c r="C100" s="514"/>
      <c r="D100" s="516"/>
      <c r="E100" s="443"/>
      <c r="F100" s="440"/>
      <c r="G100" s="447"/>
      <c r="H100" s="447"/>
      <c r="I100" s="440"/>
      <c r="J100" s="440"/>
      <c r="K100" s="440"/>
    </row>
    <row r="101" spans="1:11" ht="12.75" customHeight="1">
      <c r="A101" s="510">
        <v>50</v>
      </c>
      <c r="B101" s="511" t="s">
        <v>240</v>
      </c>
      <c r="C101" s="513" t="s">
        <v>133</v>
      </c>
      <c r="D101" s="515">
        <v>2</v>
      </c>
      <c r="E101" s="448"/>
      <c r="F101" s="449"/>
      <c r="G101" s="447"/>
      <c r="H101" s="447"/>
      <c r="I101" s="440"/>
      <c r="J101" s="440"/>
      <c r="K101" s="440"/>
    </row>
    <row r="102" spans="1:11" ht="12.75" customHeight="1">
      <c r="A102" s="510"/>
      <c r="B102" s="512"/>
      <c r="C102" s="514"/>
      <c r="D102" s="516"/>
      <c r="E102" s="440"/>
      <c r="F102" s="447"/>
      <c r="G102" s="448"/>
      <c r="H102" s="447"/>
      <c r="I102" s="440"/>
      <c r="J102" s="440"/>
      <c r="K102" s="440"/>
    </row>
    <row r="103" spans="1:11" ht="12.75" customHeight="1">
      <c r="A103" s="510">
        <v>51</v>
      </c>
      <c r="B103" s="511" t="s">
        <v>241</v>
      </c>
      <c r="C103" s="513" t="s">
        <v>129</v>
      </c>
      <c r="D103" s="515">
        <v>2</v>
      </c>
      <c r="E103" s="446"/>
      <c r="F103" s="447"/>
      <c r="G103" s="440"/>
      <c r="H103" s="447"/>
      <c r="I103" s="440"/>
      <c r="J103" s="440"/>
      <c r="K103" s="440"/>
    </row>
    <row r="104" spans="1:11" ht="12.75" customHeight="1">
      <c r="A104" s="510"/>
      <c r="B104" s="512"/>
      <c r="C104" s="514"/>
      <c r="D104" s="516"/>
      <c r="E104" s="443"/>
      <c r="F104" s="448"/>
      <c r="G104" s="440"/>
      <c r="H104" s="447"/>
      <c r="I104" s="440"/>
      <c r="J104" s="440"/>
      <c r="K104" s="440"/>
    </row>
    <row r="105" spans="1:11" ht="12.75" customHeight="1">
      <c r="A105" s="510">
        <v>52</v>
      </c>
      <c r="B105" s="511" t="s">
        <v>242</v>
      </c>
      <c r="C105" s="513" t="s">
        <v>243</v>
      </c>
      <c r="D105" s="515">
        <v>1</v>
      </c>
      <c r="E105" s="448"/>
      <c r="F105" s="440"/>
      <c r="G105" s="440"/>
      <c r="H105" s="447"/>
      <c r="I105" s="440"/>
      <c r="J105" s="440"/>
      <c r="K105" s="440"/>
    </row>
    <row r="106" spans="1:11" ht="12.75" customHeight="1">
      <c r="A106" s="510"/>
      <c r="B106" s="512"/>
      <c r="C106" s="514"/>
      <c r="D106" s="516"/>
      <c r="E106" s="440"/>
      <c r="F106" s="440"/>
      <c r="G106" s="440"/>
      <c r="H106" s="447"/>
      <c r="I106" s="450"/>
      <c r="J106" s="440"/>
      <c r="K106" s="440"/>
    </row>
    <row r="107" spans="1:11" ht="12.75" customHeight="1">
      <c r="A107" s="510">
        <v>53</v>
      </c>
      <c r="B107" s="511" t="s">
        <v>244</v>
      </c>
      <c r="C107" s="513" t="s">
        <v>142</v>
      </c>
      <c r="D107" s="515">
        <v>1</v>
      </c>
      <c r="E107" s="446"/>
      <c r="F107" s="440"/>
      <c r="G107" s="440"/>
      <c r="H107" s="447"/>
      <c r="I107" s="440"/>
      <c r="J107" s="440"/>
      <c r="K107" s="440"/>
    </row>
    <row r="108" spans="1:11" ht="12.75" customHeight="1">
      <c r="A108" s="510"/>
      <c r="B108" s="512"/>
      <c r="C108" s="514"/>
      <c r="D108" s="516"/>
      <c r="E108" s="443"/>
      <c r="F108" s="440"/>
      <c r="G108" s="440"/>
      <c r="H108" s="447"/>
      <c r="I108" s="440"/>
      <c r="J108" s="440"/>
      <c r="K108" s="440"/>
    </row>
    <row r="109" spans="1:11" ht="12.75" customHeight="1">
      <c r="A109" s="510">
        <v>54</v>
      </c>
      <c r="B109" s="511" t="s">
        <v>245</v>
      </c>
      <c r="C109" s="513" t="s">
        <v>121</v>
      </c>
      <c r="D109" s="515">
        <v>2</v>
      </c>
      <c r="E109" s="448"/>
      <c r="F109" s="449"/>
      <c r="G109" s="440"/>
      <c r="H109" s="447"/>
      <c r="I109" s="440"/>
      <c r="J109" s="440"/>
      <c r="K109" s="440"/>
    </row>
    <row r="110" spans="1:11" ht="12.75" customHeight="1">
      <c r="A110" s="510"/>
      <c r="B110" s="512"/>
      <c r="C110" s="514"/>
      <c r="D110" s="516"/>
      <c r="E110" s="440"/>
      <c r="F110" s="447"/>
      <c r="G110" s="440"/>
      <c r="H110" s="447"/>
      <c r="I110" s="440"/>
      <c r="J110" s="446"/>
      <c r="K110" s="446"/>
    </row>
    <row r="111" spans="1:11" ht="12.75" customHeight="1">
      <c r="A111" s="510">
        <v>55</v>
      </c>
      <c r="B111" s="511" t="s">
        <v>246</v>
      </c>
      <c r="C111" s="513" t="s">
        <v>203</v>
      </c>
      <c r="D111" s="515">
        <v>2</v>
      </c>
      <c r="E111" s="446"/>
      <c r="F111" s="447"/>
      <c r="G111" s="443"/>
      <c r="H111" s="447"/>
      <c r="I111" s="440"/>
      <c r="J111" s="440"/>
      <c r="K111" s="440"/>
    </row>
    <row r="112" spans="1:11" ht="12.75" customHeight="1">
      <c r="A112" s="510"/>
      <c r="B112" s="512"/>
      <c r="C112" s="514"/>
      <c r="D112" s="516"/>
      <c r="E112" s="443"/>
      <c r="F112" s="448"/>
      <c r="G112" s="447"/>
      <c r="H112" s="447"/>
      <c r="I112" s="440"/>
      <c r="J112" s="440"/>
      <c r="K112" s="440"/>
    </row>
    <row r="113" spans="1:12" ht="12.75" customHeight="1">
      <c r="A113" s="510">
        <v>56</v>
      </c>
      <c r="B113" s="511" t="s">
        <v>247</v>
      </c>
      <c r="C113" s="513" t="s">
        <v>118</v>
      </c>
      <c r="D113" s="515">
        <v>2</v>
      </c>
      <c r="E113" s="448"/>
      <c r="F113" s="440"/>
      <c r="G113" s="447"/>
      <c r="H113" s="447"/>
      <c r="I113" s="440"/>
      <c r="J113" s="440"/>
      <c r="K113" s="440"/>
      <c r="L113" s="436"/>
    </row>
    <row r="114" spans="1:11" ht="12.75" customHeight="1">
      <c r="A114" s="510"/>
      <c r="B114" s="512"/>
      <c r="C114" s="514"/>
      <c r="D114" s="516"/>
      <c r="E114" s="440"/>
      <c r="F114" s="440"/>
      <c r="G114" s="447"/>
      <c r="H114" s="448"/>
      <c r="I114" s="440"/>
      <c r="J114" s="440"/>
      <c r="K114" s="440"/>
    </row>
    <row r="115" spans="1:12" ht="12.75" customHeight="1">
      <c r="A115" s="510">
        <v>57</v>
      </c>
      <c r="B115" s="511" t="s">
        <v>248</v>
      </c>
      <c r="C115" s="513" t="s">
        <v>206</v>
      </c>
      <c r="D115" s="515">
        <v>2</v>
      </c>
      <c r="E115" s="446"/>
      <c r="F115" s="440"/>
      <c r="G115" s="447"/>
      <c r="H115" s="440"/>
      <c r="I115" s="440"/>
      <c r="J115" s="440"/>
      <c r="K115" s="440"/>
      <c r="L115" s="436"/>
    </row>
    <row r="116" spans="1:11" ht="12.75" customHeight="1">
      <c r="A116" s="510"/>
      <c r="B116" s="512"/>
      <c r="C116" s="514"/>
      <c r="D116" s="516"/>
      <c r="E116" s="443"/>
      <c r="F116" s="440"/>
      <c r="G116" s="447"/>
      <c r="H116" s="440"/>
      <c r="I116" s="440"/>
      <c r="J116" s="440"/>
      <c r="K116" s="440"/>
    </row>
    <row r="117" spans="1:11" ht="12.75" customHeight="1">
      <c r="A117" s="510">
        <v>58</v>
      </c>
      <c r="B117" s="511" t="s">
        <v>249</v>
      </c>
      <c r="C117" s="513" t="s">
        <v>125</v>
      </c>
      <c r="D117" s="515">
        <v>1</v>
      </c>
      <c r="E117" s="448"/>
      <c r="F117" s="449"/>
      <c r="G117" s="447"/>
      <c r="H117" s="440"/>
      <c r="I117" s="440"/>
      <c r="J117" s="440"/>
      <c r="K117" s="440"/>
    </row>
    <row r="118" spans="1:11" ht="12.75" customHeight="1">
      <c r="A118" s="510"/>
      <c r="B118" s="512"/>
      <c r="C118" s="514"/>
      <c r="D118" s="516"/>
      <c r="E118" s="440"/>
      <c r="F118" s="447"/>
      <c r="G118" s="448"/>
      <c r="H118" s="440"/>
      <c r="I118" s="440"/>
      <c r="J118" s="440"/>
      <c r="K118" s="440"/>
    </row>
    <row r="119" spans="1:11" ht="12.75" customHeight="1">
      <c r="A119" s="510">
        <v>59</v>
      </c>
      <c r="B119" s="511" t="s">
        <v>250</v>
      </c>
      <c r="C119" s="513" t="s">
        <v>144</v>
      </c>
      <c r="D119" s="515">
        <v>2</v>
      </c>
      <c r="E119" s="446"/>
      <c r="F119" s="447"/>
      <c r="G119" s="440"/>
      <c r="H119" s="440"/>
      <c r="I119" s="440"/>
      <c r="J119" s="440"/>
      <c r="K119" s="440"/>
    </row>
    <row r="120" spans="1:11" ht="12.75" customHeight="1">
      <c r="A120" s="510"/>
      <c r="B120" s="512"/>
      <c r="C120" s="514"/>
      <c r="D120" s="516"/>
      <c r="E120" s="443"/>
      <c r="F120" s="448"/>
      <c r="G120" s="440"/>
      <c r="H120" s="440"/>
      <c r="I120" s="440"/>
      <c r="J120" s="440"/>
      <c r="K120" s="440"/>
    </row>
    <row r="121" spans="1:11" ht="12.75" customHeight="1">
      <c r="A121" s="510">
        <v>60</v>
      </c>
      <c r="B121" s="511" t="s">
        <v>251</v>
      </c>
      <c r="C121" s="513" t="s">
        <v>137</v>
      </c>
      <c r="D121" s="515">
        <v>2</v>
      </c>
      <c r="E121" s="448"/>
      <c r="F121" s="440"/>
      <c r="G121" s="440"/>
      <c r="H121" s="440"/>
      <c r="I121" s="440"/>
      <c r="J121" s="440"/>
      <c r="K121" s="440"/>
    </row>
    <row r="122" spans="1:11" ht="12.75" customHeight="1">
      <c r="A122" s="510"/>
      <c r="B122" s="512"/>
      <c r="C122" s="514"/>
      <c r="D122" s="516"/>
      <c r="E122" s="440"/>
      <c r="F122" s="440"/>
      <c r="G122" s="440"/>
      <c r="H122" s="440"/>
      <c r="I122" s="440"/>
      <c r="J122" s="440"/>
      <c r="K122" s="440"/>
    </row>
    <row r="123" spans="1:12" ht="12.75" customHeight="1">
      <c r="A123" s="510">
        <v>61</v>
      </c>
      <c r="B123" s="511" t="s">
        <v>252</v>
      </c>
      <c r="C123" s="513" t="s">
        <v>125</v>
      </c>
      <c r="D123" s="515">
        <v>2</v>
      </c>
      <c r="E123" s="441"/>
      <c r="F123" s="442" t="s">
        <v>590</v>
      </c>
      <c r="G123" s="442" t="s">
        <v>591</v>
      </c>
      <c r="H123" s="442" t="s">
        <v>592</v>
      </c>
      <c r="I123" s="442" t="s">
        <v>593</v>
      </c>
      <c r="J123" s="442"/>
      <c r="K123" s="442"/>
      <c r="L123" s="436"/>
    </row>
    <row r="124" spans="1:11" ht="12.75" customHeight="1">
      <c r="A124" s="510"/>
      <c r="B124" s="512"/>
      <c r="C124" s="514"/>
      <c r="D124" s="516"/>
      <c r="E124" s="440"/>
      <c r="F124" s="443"/>
      <c r="G124" s="440"/>
      <c r="H124" s="440"/>
      <c r="I124" s="440"/>
      <c r="J124" s="444"/>
      <c r="K124" s="445" t="s">
        <v>594</v>
      </c>
    </row>
    <row r="125" spans="1:12" ht="12.75" customHeight="1">
      <c r="A125" s="510">
        <v>62</v>
      </c>
      <c r="B125" s="511" t="s">
        <v>253</v>
      </c>
      <c r="C125" s="513" t="s">
        <v>121</v>
      </c>
      <c r="D125" s="515">
        <v>1</v>
      </c>
      <c r="E125" s="446"/>
      <c r="F125" s="447"/>
      <c r="G125" s="443"/>
      <c r="H125" s="440"/>
      <c r="I125" s="440"/>
      <c r="J125" s="444"/>
      <c r="K125" s="519" t="s">
        <v>177</v>
      </c>
      <c r="L125" s="405">
        <v>5</v>
      </c>
    </row>
    <row r="126" spans="1:11" ht="12.75" customHeight="1">
      <c r="A126" s="510"/>
      <c r="B126" s="512"/>
      <c r="C126" s="514"/>
      <c r="D126" s="516"/>
      <c r="E126" s="443"/>
      <c r="F126" s="448"/>
      <c r="G126" s="447"/>
      <c r="H126" s="440"/>
      <c r="I126" s="440"/>
      <c r="J126" s="444"/>
      <c r="K126" s="520"/>
    </row>
    <row r="127" spans="1:11" ht="12.75" customHeight="1">
      <c r="A127" s="510">
        <v>63</v>
      </c>
      <c r="B127" s="511" t="s">
        <v>254</v>
      </c>
      <c r="C127" s="513" t="s">
        <v>140</v>
      </c>
      <c r="D127" s="515">
        <v>2</v>
      </c>
      <c r="E127" s="448"/>
      <c r="F127" s="440"/>
      <c r="G127" s="447"/>
      <c r="H127" s="440"/>
      <c r="I127" s="440"/>
      <c r="J127" s="440"/>
      <c r="K127" s="440"/>
    </row>
    <row r="128" spans="1:11" ht="12.75" customHeight="1">
      <c r="A128" s="510"/>
      <c r="B128" s="512"/>
      <c r="C128" s="514"/>
      <c r="D128" s="516"/>
      <c r="E128" s="440"/>
      <c r="F128" s="440"/>
      <c r="G128" s="447"/>
      <c r="H128" s="440"/>
      <c r="I128" s="440"/>
      <c r="J128" s="440"/>
      <c r="K128" s="440"/>
    </row>
    <row r="129" spans="1:11" ht="12.75" customHeight="1">
      <c r="A129" s="510">
        <v>64</v>
      </c>
      <c r="B129" s="511" t="s">
        <v>255</v>
      </c>
      <c r="C129" s="513" t="s">
        <v>131</v>
      </c>
      <c r="D129" s="515">
        <v>2</v>
      </c>
      <c r="E129" s="446"/>
      <c r="F129" s="440"/>
      <c r="G129" s="447"/>
      <c r="H129" s="443"/>
      <c r="I129" s="440"/>
      <c r="J129" s="440"/>
      <c r="K129" s="440"/>
    </row>
    <row r="130" spans="1:11" ht="12.75" customHeight="1">
      <c r="A130" s="510"/>
      <c r="B130" s="512"/>
      <c r="C130" s="514"/>
      <c r="D130" s="516"/>
      <c r="E130" s="443"/>
      <c r="F130" s="440"/>
      <c r="G130" s="447"/>
      <c r="H130" s="447"/>
      <c r="I130" s="440"/>
      <c r="J130" s="440"/>
      <c r="K130" s="440"/>
    </row>
    <row r="131" spans="1:11" ht="12.75" customHeight="1">
      <c r="A131" s="510">
        <v>65</v>
      </c>
      <c r="B131" s="511" t="s">
        <v>256</v>
      </c>
      <c r="C131" s="513" t="s">
        <v>127</v>
      </c>
      <c r="D131" s="515">
        <v>1</v>
      </c>
      <c r="E131" s="448"/>
      <c r="F131" s="449"/>
      <c r="G131" s="447"/>
      <c r="H131" s="447"/>
      <c r="I131" s="440"/>
      <c r="J131" s="440"/>
      <c r="K131" s="440"/>
    </row>
    <row r="132" spans="1:11" ht="12.75" customHeight="1">
      <c r="A132" s="510"/>
      <c r="B132" s="512"/>
      <c r="C132" s="514"/>
      <c r="D132" s="516"/>
      <c r="E132" s="440"/>
      <c r="F132" s="447"/>
      <c r="G132" s="448"/>
      <c r="H132" s="447"/>
      <c r="I132" s="440"/>
      <c r="J132" s="440"/>
      <c r="K132" s="440"/>
    </row>
    <row r="133" spans="1:11" ht="12.75" customHeight="1">
      <c r="A133" s="510">
        <v>66</v>
      </c>
      <c r="B133" s="511" t="s">
        <v>257</v>
      </c>
      <c r="C133" s="513" t="s">
        <v>123</v>
      </c>
      <c r="D133" s="515">
        <v>2</v>
      </c>
      <c r="E133" s="446"/>
      <c r="F133" s="447"/>
      <c r="G133" s="440"/>
      <c r="H133" s="447"/>
      <c r="I133" s="440"/>
      <c r="J133" s="440"/>
      <c r="K133" s="440"/>
    </row>
    <row r="134" spans="1:11" ht="12.75" customHeight="1">
      <c r="A134" s="510"/>
      <c r="B134" s="512"/>
      <c r="C134" s="514"/>
      <c r="D134" s="516"/>
      <c r="E134" s="443"/>
      <c r="F134" s="448"/>
      <c r="G134" s="440"/>
      <c r="H134" s="447"/>
      <c r="I134" s="440"/>
      <c r="J134" s="440"/>
      <c r="K134" s="440"/>
    </row>
    <row r="135" spans="1:11" ht="12.75" customHeight="1">
      <c r="A135" s="510">
        <v>67</v>
      </c>
      <c r="B135" s="511" t="s">
        <v>258</v>
      </c>
      <c r="C135" s="513" t="s">
        <v>116</v>
      </c>
      <c r="D135" s="515">
        <v>2</v>
      </c>
      <c r="E135" s="448"/>
      <c r="F135" s="440"/>
      <c r="G135" s="440"/>
      <c r="H135" s="447"/>
      <c r="I135" s="440"/>
      <c r="J135" s="440"/>
      <c r="K135" s="440"/>
    </row>
    <row r="136" spans="1:11" ht="12.75" customHeight="1">
      <c r="A136" s="510"/>
      <c r="B136" s="512"/>
      <c r="C136" s="514"/>
      <c r="D136" s="516"/>
      <c r="E136" s="440"/>
      <c r="F136" s="440"/>
      <c r="G136" s="440"/>
      <c r="H136" s="447"/>
      <c r="I136" s="450"/>
      <c r="J136" s="440"/>
      <c r="K136" s="440"/>
    </row>
    <row r="137" spans="1:11" ht="12.75" customHeight="1">
      <c r="A137" s="510">
        <v>68</v>
      </c>
      <c r="B137" s="511" t="s">
        <v>259</v>
      </c>
      <c r="C137" s="513" t="s">
        <v>118</v>
      </c>
      <c r="D137" s="515">
        <v>2</v>
      </c>
      <c r="E137" s="446"/>
      <c r="F137" s="440"/>
      <c r="G137" s="440"/>
      <c r="H137" s="447"/>
      <c r="I137" s="440"/>
      <c r="J137" s="440"/>
      <c r="K137" s="440"/>
    </row>
    <row r="138" spans="1:11" ht="12.75" customHeight="1">
      <c r="A138" s="510"/>
      <c r="B138" s="512"/>
      <c r="C138" s="514"/>
      <c r="D138" s="516"/>
      <c r="E138" s="443"/>
      <c r="F138" s="440"/>
      <c r="G138" s="440"/>
      <c r="H138" s="447"/>
      <c r="I138" s="440"/>
      <c r="J138" s="440"/>
      <c r="K138" s="440"/>
    </row>
    <row r="139" spans="1:11" ht="12.75" customHeight="1">
      <c r="A139" s="510">
        <v>69</v>
      </c>
      <c r="B139" s="511" t="s">
        <v>260</v>
      </c>
      <c r="C139" s="513" t="s">
        <v>116</v>
      </c>
      <c r="D139" s="515">
        <v>1</v>
      </c>
      <c r="E139" s="448"/>
      <c r="F139" s="449"/>
      <c r="G139" s="440"/>
      <c r="H139" s="447"/>
      <c r="I139" s="440"/>
      <c r="J139" s="440"/>
      <c r="K139" s="440"/>
    </row>
    <row r="140" spans="1:11" ht="12.75" customHeight="1">
      <c r="A140" s="510"/>
      <c r="B140" s="512"/>
      <c r="C140" s="514"/>
      <c r="D140" s="516"/>
      <c r="E140" s="440"/>
      <c r="F140" s="447"/>
      <c r="G140" s="440"/>
      <c r="H140" s="447"/>
      <c r="I140" s="440"/>
      <c r="J140" s="446"/>
      <c r="K140" s="446"/>
    </row>
    <row r="141" spans="1:11" ht="12.75" customHeight="1">
      <c r="A141" s="510">
        <v>70</v>
      </c>
      <c r="B141" s="511" t="s">
        <v>261</v>
      </c>
      <c r="C141" s="513" t="s">
        <v>133</v>
      </c>
      <c r="D141" s="515">
        <v>1</v>
      </c>
      <c r="E141" s="446"/>
      <c r="F141" s="447"/>
      <c r="G141" s="443"/>
      <c r="H141" s="447"/>
      <c r="I141" s="440"/>
      <c r="J141" s="440"/>
      <c r="K141" s="440"/>
    </row>
    <row r="142" spans="1:11" ht="12.75" customHeight="1">
      <c r="A142" s="510"/>
      <c r="B142" s="512"/>
      <c r="C142" s="514"/>
      <c r="D142" s="516"/>
      <c r="E142" s="443"/>
      <c r="F142" s="448"/>
      <c r="G142" s="447"/>
      <c r="H142" s="447"/>
      <c r="I142" s="440"/>
      <c r="J142" s="440"/>
      <c r="K142" s="440"/>
    </row>
    <row r="143" spans="1:12" ht="12.75" customHeight="1">
      <c r="A143" s="510">
        <v>71</v>
      </c>
      <c r="B143" s="511" t="s">
        <v>262</v>
      </c>
      <c r="C143" s="513" t="s">
        <v>121</v>
      </c>
      <c r="D143" s="515">
        <v>1</v>
      </c>
      <c r="E143" s="448"/>
      <c r="F143" s="440"/>
      <c r="G143" s="447"/>
      <c r="H143" s="447"/>
      <c r="I143" s="440"/>
      <c r="J143" s="440"/>
      <c r="K143" s="440"/>
      <c r="L143" s="436"/>
    </row>
    <row r="144" spans="1:11" ht="12.75" customHeight="1">
      <c r="A144" s="510"/>
      <c r="B144" s="512"/>
      <c r="C144" s="514"/>
      <c r="D144" s="516"/>
      <c r="E144" s="440"/>
      <c r="F144" s="440"/>
      <c r="G144" s="447"/>
      <c r="H144" s="448"/>
      <c r="I144" s="440"/>
      <c r="J144" s="440"/>
      <c r="K144" s="440"/>
    </row>
    <row r="145" spans="1:12" ht="12.75" customHeight="1">
      <c r="A145" s="510">
        <v>72</v>
      </c>
      <c r="B145" s="511" t="s">
        <v>263</v>
      </c>
      <c r="C145" s="513" t="s">
        <v>129</v>
      </c>
      <c r="D145" s="515">
        <v>2</v>
      </c>
      <c r="E145" s="446"/>
      <c r="F145" s="440"/>
      <c r="G145" s="447"/>
      <c r="H145" s="440"/>
      <c r="I145" s="440"/>
      <c r="J145" s="440"/>
      <c r="K145" s="440"/>
      <c r="L145" s="436"/>
    </row>
    <row r="146" spans="1:11" ht="12.75" customHeight="1">
      <c r="A146" s="510"/>
      <c r="B146" s="512"/>
      <c r="C146" s="514"/>
      <c r="D146" s="516"/>
      <c r="E146" s="443"/>
      <c r="F146" s="440"/>
      <c r="G146" s="447"/>
      <c r="H146" s="440"/>
      <c r="I146" s="440"/>
      <c r="J146" s="440"/>
      <c r="K146" s="440"/>
    </row>
    <row r="147" spans="1:11" ht="12.75" customHeight="1">
      <c r="A147" s="510">
        <v>73</v>
      </c>
      <c r="B147" s="511" t="s">
        <v>264</v>
      </c>
      <c r="C147" s="513" t="s">
        <v>142</v>
      </c>
      <c r="D147" s="515">
        <v>1</v>
      </c>
      <c r="E147" s="448"/>
      <c r="F147" s="449"/>
      <c r="G147" s="447"/>
      <c r="H147" s="440"/>
      <c r="I147" s="440"/>
      <c r="J147" s="440"/>
      <c r="K147" s="440"/>
    </row>
    <row r="148" spans="1:11" ht="12.75" customHeight="1">
      <c r="A148" s="510"/>
      <c r="B148" s="512"/>
      <c r="C148" s="514"/>
      <c r="D148" s="516"/>
      <c r="E148" s="440"/>
      <c r="F148" s="447"/>
      <c r="G148" s="448"/>
      <c r="H148" s="440"/>
      <c r="I148" s="440"/>
      <c r="J148" s="440"/>
      <c r="K148" s="440"/>
    </row>
    <row r="149" spans="1:11" ht="12.75" customHeight="1">
      <c r="A149" s="510">
        <v>74</v>
      </c>
      <c r="B149" s="511" t="s">
        <v>265</v>
      </c>
      <c r="C149" s="513" t="s">
        <v>137</v>
      </c>
      <c r="D149" s="515">
        <v>2</v>
      </c>
      <c r="E149" s="446"/>
      <c r="F149" s="447"/>
      <c r="G149" s="440"/>
      <c r="H149" s="440"/>
      <c r="I149" s="440"/>
      <c r="J149" s="440"/>
      <c r="K149" s="440"/>
    </row>
    <row r="150" spans="1:11" ht="12.75" customHeight="1">
      <c r="A150" s="510"/>
      <c r="B150" s="512"/>
      <c r="C150" s="514"/>
      <c r="D150" s="516"/>
      <c r="E150" s="443"/>
      <c r="F150" s="448"/>
      <c r="G150" s="440"/>
      <c r="H150" s="440"/>
      <c r="I150" s="440"/>
      <c r="J150" s="440"/>
      <c r="K150" s="440"/>
    </row>
    <row r="151" spans="1:11" ht="12.75" customHeight="1">
      <c r="A151" s="510">
        <v>75</v>
      </c>
      <c r="B151" s="511" t="s">
        <v>266</v>
      </c>
      <c r="C151" s="513" t="s">
        <v>144</v>
      </c>
      <c r="D151" s="515">
        <v>2</v>
      </c>
      <c r="E151" s="448"/>
      <c r="F151" s="440"/>
      <c r="G151" s="440"/>
      <c r="H151" s="440"/>
      <c r="I151" s="440"/>
      <c r="J151" s="440"/>
      <c r="K151" s="440"/>
    </row>
    <row r="152" spans="1:11" ht="12.75" customHeight="1">
      <c r="A152" s="510"/>
      <c r="B152" s="512"/>
      <c r="C152" s="514"/>
      <c r="D152" s="516"/>
      <c r="E152" s="440"/>
      <c r="F152" s="440"/>
      <c r="G152" s="440"/>
      <c r="H152" s="440"/>
      <c r="I152" s="440"/>
      <c r="J152" s="440"/>
      <c r="K152" s="440"/>
    </row>
    <row r="153" spans="1:12" ht="12.75" customHeight="1">
      <c r="A153" s="510">
        <v>76</v>
      </c>
      <c r="B153" s="511" t="s">
        <v>267</v>
      </c>
      <c r="C153" s="513" t="s">
        <v>199</v>
      </c>
      <c r="D153" s="515">
        <v>2</v>
      </c>
      <c r="E153" s="441"/>
      <c r="F153" s="442" t="s">
        <v>590</v>
      </c>
      <c r="G153" s="442" t="s">
        <v>591</v>
      </c>
      <c r="H153" s="442" t="s">
        <v>592</v>
      </c>
      <c r="I153" s="442" t="s">
        <v>593</v>
      </c>
      <c r="J153" s="442"/>
      <c r="K153" s="442"/>
      <c r="L153" s="436"/>
    </row>
    <row r="154" spans="1:11" ht="12.75" customHeight="1">
      <c r="A154" s="510"/>
      <c r="B154" s="512"/>
      <c r="C154" s="514"/>
      <c r="D154" s="516"/>
      <c r="E154" s="440"/>
      <c r="F154" s="443"/>
      <c r="G154" s="440"/>
      <c r="H154" s="440"/>
      <c r="I154" s="440"/>
      <c r="J154" s="444"/>
      <c r="K154" s="445" t="s">
        <v>594</v>
      </c>
    </row>
    <row r="155" spans="1:12" ht="12.75" customHeight="1">
      <c r="A155" s="510">
        <v>77</v>
      </c>
      <c r="B155" s="511" t="s">
        <v>268</v>
      </c>
      <c r="C155" s="513" t="s">
        <v>133</v>
      </c>
      <c r="D155" s="515">
        <v>2</v>
      </c>
      <c r="E155" s="446"/>
      <c r="F155" s="447"/>
      <c r="G155" s="443"/>
      <c r="H155" s="440"/>
      <c r="I155" s="440"/>
      <c r="J155" s="444"/>
      <c r="K155" s="519" t="s">
        <v>178</v>
      </c>
      <c r="L155" s="405">
        <v>6</v>
      </c>
    </row>
    <row r="156" spans="1:11" ht="12.75" customHeight="1">
      <c r="A156" s="510"/>
      <c r="B156" s="512"/>
      <c r="C156" s="514"/>
      <c r="D156" s="516"/>
      <c r="E156" s="443"/>
      <c r="F156" s="448"/>
      <c r="G156" s="447"/>
      <c r="H156" s="440"/>
      <c r="I156" s="440"/>
      <c r="J156" s="444"/>
      <c r="K156" s="520"/>
    </row>
    <row r="157" spans="1:11" ht="12.75" customHeight="1">
      <c r="A157" s="510">
        <v>78</v>
      </c>
      <c r="B157" s="511" t="s">
        <v>269</v>
      </c>
      <c r="C157" s="513" t="s">
        <v>121</v>
      </c>
      <c r="D157" s="515">
        <v>2</v>
      </c>
      <c r="E157" s="448"/>
      <c r="F157" s="440"/>
      <c r="G157" s="447"/>
      <c r="H157" s="440"/>
      <c r="I157" s="440"/>
      <c r="J157" s="440"/>
      <c r="K157" s="440"/>
    </row>
    <row r="158" spans="1:11" ht="12.75" customHeight="1">
      <c r="A158" s="510"/>
      <c r="B158" s="512"/>
      <c r="C158" s="514"/>
      <c r="D158" s="516"/>
      <c r="E158" s="440"/>
      <c r="F158" s="440"/>
      <c r="G158" s="447"/>
      <c r="H158" s="440"/>
      <c r="I158" s="440"/>
      <c r="J158" s="440"/>
      <c r="K158" s="440"/>
    </row>
    <row r="159" spans="1:11" ht="12.75" customHeight="1">
      <c r="A159" s="510">
        <v>79</v>
      </c>
      <c r="B159" s="511" t="s">
        <v>270</v>
      </c>
      <c r="C159" s="513" t="s">
        <v>125</v>
      </c>
      <c r="D159" s="515">
        <v>2</v>
      </c>
      <c r="E159" s="446"/>
      <c r="F159" s="440"/>
      <c r="G159" s="447"/>
      <c r="H159" s="443"/>
      <c r="I159" s="440"/>
      <c r="J159" s="440"/>
      <c r="K159" s="440"/>
    </row>
    <row r="160" spans="1:11" ht="12.75" customHeight="1">
      <c r="A160" s="510"/>
      <c r="B160" s="512"/>
      <c r="C160" s="514"/>
      <c r="D160" s="516"/>
      <c r="E160" s="443"/>
      <c r="F160" s="440"/>
      <c r="G160" s="447"/>
      <c r="H160" s="447"/>
      <c r="I160" s="440"/>
      <c r="J160" s="440"/>
      <c r="K160" s="440"/>
    </row>
    <row r="161" spans="1:11" ht="12.75" customHeight="1">
      <c r="A161" s="510">
        <v>80</v>
      </c>
      <c r="B161" s="511" t="s">
        <v>271</v>
      </c>
      <c r="C161" s="513" t="s">
        <v>206</v>
      </c>
      <c r="D161" s="515">
        <v>2</v>
      </c>
      <c r="E161" s="448"/>
      <c r="F161" s="449"/>
      <c r="G161" s="447"/>
      <c r="H161" s="447"/>
      <c r="I161" s="440"/>
      <c r="J161" s="440"/>
      <c r="K161" s="440"/>
    </row>
    <row r="162" spans="1:11" ht="12.75" customHeight="1">
      <c r="A162" s="510"/>
      <c r="B162" s="512"/>
      <c r="C162" s="514"/>
      <c r="D162" s="516"/>
      <c r="E162" s="440"/>
      <c r="F162" s="447"/>
      <c r="G162" s="448"/>
      <c r="H162" s="447"/>
      <c r="I162" s="440"/>
      <c r="J162" s="440"/>
      <c r="K162" s="440"/>
    </row>
    <row r="163" spans="1:11" ht="12.75" customHeight="1">
      <c r="A163" s="510">
        <v>81</v>
      </c>
      <c r="B163" s="511" t="s">
        <v>272</v>
      </c>
      <c r="C163" s="513" t="s">
        <v>131</v>
      </c>
      <c r="D163" s="515">
        <v>1</v>
      </c>
      <c r="E163" s="446"/>
      <c r="F163" s="447"/>
      <c r="G163" s="440"/>
      <c r="H163" s="447"/>
      <c r="I163" s="440"/>
      <c r="J163" s="440"/>
      <c r="K163" s="440"/>
    </row>
    <row r="164" spans="1:11" ht="12.75" customHeight="1">
      <c r="A164" s="510"/>
      <c r="B164" s="512"/>
      <c r="C164" s="514"/>
      <c r="D164" s="516"/>
      <c r="E164" s="443"/>
      <c r="F164" s="448"/>
      <c r="G164" s="440"/>
      <c r="H164" s="447"/>
      <c r="I164" s="440"/>
      <c r="J164" s="440"/>
      <c r="K164" s="440"/>
    </row>
    <row r="165" spans="1:11" ht="12.75" customHeight="1">
      <c r="A165" s="510">
        <v>82</v>
      </c>
      <c r="B165" s="511" t="s">
        <v>273</v>
      </c>
      <c r="C165" s="513" t="s">
        <v>203</v>
      </c>
      <c r="D165" s="515">
        <v>1</v>
      </c>
      <c r="E165" s="448"/>
      <c r="F165" s="440"/>
      <c r="G165" s="440"/>
      <c r="H165" s="447"/>
      <c r="I165" s="440"/>
      <c r="J165" s="440"/>
      <c r="K165" s="440"/>
    </row>
    <row r="166" spans="1:11" ht="12.75" customHeight="1">
      <c r="A166" s="510"/>
      <c r="B166" s="512"/>
      <c r="C166" s="514"/>
      <c r="D166" s="516"/>
      <c r="E166" s="440"/>
      <c r="F166" s="440"/>
      <c r="G166" s="440"/>
      <c r="H166" s="447"/>
      <c r="I166" s="450"/>
      <c r="J166" s="440"/>
      <c r="K166" s="440"/>
    </row>
    <row r="167" spans="1:11" ht="12.75" customHeight="1">
      <c r="A167" s="510">
        <v>83</v>
      </c>
      <c r="B167" s="511" t="s">
        <v>274</v>
      </c>
      <c r="C167" s="513" t="s">
        <v>142</v>
      </c>
      <c r="D167" s="515">
        <v>1</v>
      </c>
      <c r="E167" s="446"/>
      <c r="F167" s="440"/>
      <c r="G167" s="440"/>
      <c r="H167" s="447"/>
      <c r="I167" s="440"/>
      <c r="J167" s="440"/>
      <c r="K167" s="440"/>
    </row>
    <row r="168" spans="1:11" ht="12.75" customHeight="1">
      <c r="A168" s="510"/>
      <c r="B168" s="512"/>
      <c r="C168" s="514"/>
      <c r="D168" s="516"/>
      <c r="E168" s="443"/>
      <c r="F168" s="440"/>
      <c r="G168" s="440"/>
      <c r="H168" s="447"/>
      <c r="I168" s="440"/>
      <c r="J168" s="440"/>
      <c r="K168" s="440"/>
    </row>
    <row r="169" spans="1:11" ht="12.75" customHeight="1">
      <c r="A169" s="510">
        <v>84</v>
      </c>
      <c r="B169" s="511" t="s">
        <v>275</v>
      </c>
      <c r="C169" s="513" t="s">
        <v>129</v>
      </c>
      <c r="D169" s="515">
        <v>1</v>
      </c>
      <c r="E169" s="448"/>
      <c r="F169" s="449"/>
      <c r="G169" s="440"/>
      <c r="H169" s="447"/>
      <c r="I169" s="440"/>
      <c r="J169" s="440"/>
      <c r="K169" s="440"/>
    </row>
    <row r="170" spans="1:11" ht="12.75" customHeight="1">
      <c r="A170" s="510"/>
      <c r="B170" s="512"/>
      <c r="C170" s="514"/>
      <c r="D170" s="516"/>
      <c r="E170" s="440"/>
      <c r="F170" s="447"/>
      <c r="G170" s="440"/>
      <c r="H170" s="447"/>
      <c r="I170" s="440"/>
      <c r="J170" s="446"/>
      <c r="K170" s="446"/>
    </row>
    <row r="171" spans="1:11" ht="12.75" customHeight="1">
      <c r="A171" s="510">
        <v>85</v>
      </c>
      <c r="B171" s="511" t="s">
        <v>276</v>
      </c>
      <c r="C171" s="513" t="s">
        <v>127</v>
      </c>
      <c r="D171" s="515">
        <v>2</v>
      </c>
      <c r="E171" s="446"/>
      <c r="F171" s="447"/>
      <c r="G171" s="443"/>
      <c r="H171" s="447"/>
      <c r="I171" s="440"/>
      <c r="J171" s="440"/>
      <c r="K171" s="440"/>
    </row>
    <row r="172" spans="1:11" ht="12.75" customHeight="1">
      <c r="A172" s="510"/>
      <c r="B172" s="512"/>
      <c r="C172" s="514"/>
      <c r="D172" s="516"/>
      <c r="E172" s="443"/>
      <c r="F172" s="448"/>
      <c r="G172" s="447"/>
      <c r="H172" s="447"/>
      <c r="I172" s="440"/>
      <c r="J172" s="440"/>
      <c r="K172" s="440"/>
    </row>
    <row r="173" spans="1:12" ht="12.75" customHeight="1">
      <c r="A173" s="510">
        <v>86</v>
      </c>
      <c r="B173" s="511" t="s">
        <v>277</v>
      </c>
      <c r="C173" s="513" t="s">
        <v>125</v>
      </c>
      <c r="D173" s="515">
        <v>1</v>
      </c>
      <c r="E173" s="448"/>
      <c r="F173" s="440"/>
      <c r="G173" s="447"/>
      <c r="H173" s="447"/>
      <c r="I173" s="440"/>
      <c r="J173" s="440"/>
      <c r="K173" s="440"/>
      <c r="L173" s="436"/>
    </row>
    <row r="174" spans="1:11" ht="12.75" customHeight="1">
      <c r="A174" s="510"/>
      <c r="B174" s="512"/>
      <c r="C174" s="514"/>
      <c r="D174" s="516"/>
      <c r="E174" s="440"/>
      <c r="F174" s="440"/>
      <c r="G174" s="447"/>
      <c r="H174" s="448"/>
      <c r="I174" s="440"/>
      <c r="J174" s="440"/>
      <c r="K174" s="440"/>
    </row>
    <row r="175" spans="1:12" ht="12.75" customHeight="1">
      <c r="A175" s="510">
        <v>87</v>
      </c>
      <c r="B175" s="511" t="s">
        <v>278</v>
      </c>
      <c r="C175" s="513" t="s">
        <v>121</v>
      </c>
      <c r="D175" s="515">
        <v>2</v>
      </c>
      <c r="E175" s="446"/>
      <c r="F175" s="440"/>
      <c r="G175" s="447"/>
      <c r="H175" s="440"/>
      <c r="I175" s="440"/>
      <c r="J175" s="440"/>
      <c r="K175" s="440"/>
      <c r="L175" s="436"/>
    </row>
    <row r="176" spans="1:11" ht="12.75" customHeight="1">
      <c r="A176" s="510"/>
      <c r="B176" s="512"/>
      <c r="C176" s="514"/>
      <c r="D176" s="516"/>
      <c r="E176" s="443"/>
      <c r="F176" s="440"/>
      <c r="G176" s="447"/>
      <c r="H176" s="440"/>
      <c r="I176" s="440"/>
      <c r="J176" s="440"/>
      <c r="K176" s="440"/>
    </row>
    <row r="177" spans="1:11" ht="12.75" customHeight="1">
      <c r="A177" s="510">
        <v>88</v>
      </c>
      <c r="B177" s="511" t="s">
        <v>279</v>
      </c>
      <c r="C177" s="513" t="s">
        <v>116</v>
      </c>
      <c r="D177" s="515">
        <v>1</v>
      </c>
      <c r="E177" s="448"/>
      <c r="F177" s="449"/>
      <c r="G177" s="447"/>
      <c r="H177" s="440"/>
      <c r="I177" s="440"/>
      <c r="J177" s="440"/>
      <c r="K177" s="440"/>
    </row>
    <row r="178" spans="1:11" ht="12.75" customHeight="1">
      <c r="A178" s="510"/>
      <c r="B178" s="512"/>
      <c r="C178" s="514"/>
      <c r="D178" s="516"/>
      <c r="E178" s="440"/>
      <c r="F178" s="447"/>
      <c r="G178" s="448"/>
      <c r="H178" s="440"/>
      <c r="I178" s="440"/>
      <c r="J178" s="440"/>
      <c r="K178" s="440"/>
    </row>
    <row r="179" spans="1:11" ht="12.75" customHeight="1">
      <c r="A179" s="510">
        <v>89</v>
      </c>
      <c r="B179" s="511" t="s">
        <v>280</v>
      </c>
      <c r="C179" s="513" t="s">
        <v>118</v>
      </c>
      <c r="D179" s="515">
        <v>2</v>
      </c>
      <c r="E179" s="446"/>
      <c r="F179" s="447"/>
      <c r="G179" s="440"/>
      <c r="H179" s="440"/>
      <c r="I179" s="440"/>
      <c r="J179" s="440"/>
      <c r="K179" s="440"/>
    </row>
    <row r="180" spans="1:11" ht="12.75" customHeight="1">
      <c r="A180" s="510"/>
      <c r="B180" s="512"/>
      <c r="C180" s="514"/>
      <c r="D180" s="516"/>
      <c r="E180" s="443"/>
      <c r="F180" s="448"/>
      <c r="G180" s="440"/>
      <c r="H180" s="440"/>
      <c r="I180" s="440"/>
      <c r="J180" s="440"/>
      <c r="K180" s="440"/>
    </row>
    <row r="181" spans="1:11" ht="12.75" customHeight="1">
      <c r="A181" s="510">
        <v>90</v>
      </c>
      <c r="B181" s="511" t="s">
        <v>281</v>
      </c>
      <c r="C181" s="513" t="s">
        <v>212</v>
      </c>
      <c r="D181" s="515">
        <v>1</v>
      </c>
      <c r="E181" s="448"/>
      <c r="F181" s="440"/>
      <c r="G181" s="440"/>
      <c r="H181" s="440"/>
      <c r="I181" s="440"/>
      <c r="J181" s="440"/>
      <c r="K181" s="440"/>
    </row>
    <row r="182" spans="1:11" ht="12.75" customHeight="1">
      <c r="A182" s="510"/>
      <c r="B182" s="512"/>
      <c r="C182" s="514"/>
      <c r="D182" s="516"/>
      <c r="E182" s="440"/>
      <c r="F182" s="440"/>
      <c r="G182" s="440"/>
      <c r="H182" s="440"/>
      <c r="I182" s="440"/>
      <c r="J182" s="440"/>
      <c r="K182" s="440"/>
    </row>
    <row r="183" spans="1:12" ht="12.75" customHeight="1">
      <c r="A183" s="510">
        <v>91</v>
      </c>
      <c r="B183" s="511" t="s">
        <v>282</v>
      </c>
      <c r="C183" s="513" t="s">
        <v>133</v>
      </c>
      <c r="D183" s="515">
        <v>1</v>
      </c>
      <c r="E183" s="441"/>
      <c r="F183" s="442" t="s">
        <v>590</v>
      </c>
      <c r="G183" s="442" t="s">
        <v>591</v>
      </c>
      <c r="H183" s="442" t="s">
        <v>592</v>
      </c>
      <c r="I183" s="442" t="s">
        <v>593</v>
      </c>
      <c r="J183" s="442"/>
      <c r="K183" s="442"/>
      <c r="L183" s="436"/>
    </row>
    <row r="184" spans="1:11" ht="12.75" customHeight="1">
      <c r="A184" s="510"/>
      <c r="B184" s="512"/>
      <c r="C184" s="514"/>
      <c r="D184" s="516"/>
      <c r="E184" s="440"/>
      <c r="F184" s="443"/>
      <c r="G184" s="440"/>
      <c r="H184" s="440"/>
      <c r="I184" s="440"/>
      <c r="J184" s="444"/>
      <c r="K184" s="445" t="s">
        <v>594</v>
      </c>
    </row>
    <row r="185" spans="1:12" ht="12.75" customHeight="1">
      <c r="A185" s="510">
        <v>92</v>
      </c>
      <c r="B185" s="511" t="s">
        <v>283</v>
      </c>
      <c r="C185" s="513" t="s">
        <v>135</v>
      </c>
      <c r="D185" s="515">
        <v>2</v>
      </c>
      <c r="E185" s="446"/>
      <c r="F185" s="447"/>
      <c r="G185" s="443"/>
      <c r="H185" s="440"/>
      <c r="I185" s="440"/>
      <c r="J185" s="444"/>
      <c r="K185" s="519" t="s">
        <v>179</v>
      </c>
      <c r="L185" s="405">
        <v>7</v>
      </c>
    </row>
    <row r="186" spans="1:11" ht="12.75" customHeight="1">
      <c r="A186" s="510"/>
      <c r="B186" s="512"/>
      <c r="C186" s="514"/>
      <c r="D186" s="516"/>
      <c r="E186" s="443"/>
      <c r="F186" s="448"/>
      <c r="G186" s="447"/>
      <c r="H186" s="440"/>
      <c r="I186" s="440"/>
      <c r="J186" s="444"/>
      <c r="K186" s="520"/>
    </row>
    <row r="187" spans="1:11" ht="12.75" customHeight="1">
      <c r="A187" s="510">
        <v>93</v>
      </c>
      <c r="B187" s="511" t="s">
        <v>284</v>
      </c>
      <c r="C187" s="513" t="s">
        <v>123</v>
      </c>
      <c r="D187" s="515">
        <v>2</v>
      </c>
      <c r="E187" s="448"/>
      <c r="F187" s="440"/>
      <c r="G187" s="447"/>
      <c r="H187" s="440"/>
      <c r="I187" s="440"/>
      <c r="J187" s="440"/>
      <c r="K187" s="440"/>
    </row>
    <row r="188" spans="1:11" ht="12.75" customHeight="1">
      <c r="A188" s="510"/>
      <c r="B188" s="512"/>
      <c r="C188" s="514"/>
      <c r="D188" s="516"/>
      <c r="E188" s="440"/>
      <c r="F188" s="440"/>
      <c r="G188" s="447"/>
      <c r="H188" s="440"/>
      <c r="I188" s="440"/>
      <c r="J188" s="440"/>
      <c r="K188" s="440"/>
    </row>
    <row r="189" spans="1:11" ht="12.75" customHeight="1">
      <c r="A189" s="510">
        <v>94</v>
      </c>
      <c r="B189" s="511" t="s">
        <v>285</v>
      </c>
      <c r="C189" s="513" t="s">
        <v>131</v>
      </c>
      <c r="D189" s="515">
        <v>1</v>
      </c>
      <c r="E189" s="446"/>
      <c r="F189" s="440"/>
      <c r="G189" s="447"/>
      <c r="H189" s="443"/>
      <c r="I189" s="440"/>
      <c r="J189" s="440"/>
      <c r="K189" s="440"/>
    </row>
    <row r="190" spans="1:11" ht="12.75" customHeight="1">
      <c r="A190" s="510"/>
      <c r="B190" s="512"/>
      <c r="C190" s="514"/>
      <c r="D190" s="516"/>
      <c r="E190" s="443"/>
      <c r="F190" s="440"/>
      <c r="G190" s="447"/>
      <c r="H190" s="447"/>
      <c r="I190" s="440"/>
      <c r="J190" s="440"/>
      <c r="K190" s="440"/>
    </row>
    <row r="191" spans="1:11" ht="12.75" customHeight="1">
      <c r="A191" s="510">
        <v>95</v>
      </c>
      <c r="B191" s="511" t="s">
        <v>286</v>
      </c>
      <c r="C191" s="513" t="s">
        <v>118</v>
      </c>
      <c r="D191" s="515">
        <v>2</v>
      </c>
      <c r="E191" s="448"/>
      <c r="F191" s="449"/>
      <c r="G191" s="447"/>
      <c r="H191" s="447"/>
      <c r="I191" s="440"/>
      <c r="J191" s="440"/>
      <c r="K191" s="440"/>
    </row>
    <row r="192" spans="1:11" ht="12.75" customHeight="1">
      <c r="A192" s="510"/>
      <c r="B192" s="512"/>
      <c r="C192" s="514"/>
      <c r="D192" s="516"/>
      <c r="E192" s="440"/>
      <c r="F192" s="447"/>
      <c r="G192" s="448"/>
      <c r="H192" s="447"/>
      <c r="I192" s="440"/>
      <c r="J192" s="440"/>
      <c r="K192" s="440"/>
    </row>
    <row r="193" spans="1:11" ht="12.75" customHeight="1">
      <c r="A193" s="510">
        <v>96</v>
      </c>
      <c r="B193" s="511" t="s">
        <v>287</v>
      </c>
      <c r="C193" s="513" t="s">
        <v>121</v>
      </c>
      <c r="D193" s="515">
        <v>1</v>
      </c>
      <c r="E193" s="446"/>
      <c r="F193" s="447"/>
      <c r="G193" s="440"/>
      <c r="H193" s="447"/>
      <c r="I193" s="440"/>
      <c r="J193" s="440"/>
      <c r="K193" s="440"/>
    </row>
    <row r="194" spans="1:11" ht="12.75" customHeight="1">
      <c r="A194" s="510"/>
      <c r="B194" s="512"/>
      <c r="C194" s="514"/>
      <c r="D194" s="516"/>
      <c r="E194" s="443"/>
      <c r="F194" s="448"/>
      <c r="G194" s="440"/>
      <c r="H194" s="447"/>
      <c r="I194" s="440"/>
      <c r="J194" s="440"/>
      <c r="K194" s="440"/>
    </row>
    <row r="195" spans="1:11" ht="12.75" customHeight="1">
      <c r="A195" s="510">
        <v>97</v>
      </c>
      <c r="B195" s="511" t="s">
        <v>288</v>
      </c>
      <c r="C195" s="513" t="s">
        <v>116</v>
      </c>
      <c r="D195" s="515">
        <v>1</v>
      </c>
      <c r="E195" s="448"/>
      <c r="F195" s="440"/>
      <c r="G195" s="440"/>
      <c r="H195" s="447"/>
      <c r="I195" s="440"/>
      <c r="J195" s="440"/>
      <c r="K195" s="440"/>
    </row>
    <row r="196" spans="1:11" ht="12.75" customHeight="1">
      <c r="A196" s="510"/>
      <c r="B196" s="512"/>
      <c r="C196" s="514"/>
      <c r="D196" s="516"/>
      <c r="E196" s="440"/>
      <c r="F196" s="440"/>
      <c r="G196" s="440"/>
      <c r="H196" s="447"/>
      <c r="I196" s="450"/>
      <c r="J196" s="440"/>
      <c r="K196" s="440"/>
    </row>
    <row r="197" spans="1:11" ht="12.75" customHeight="1">
      <c r="A197" s="510">
        <v>98</v>
      </c>
      <c r="B197" s="511" t="s">
        <v>289</v>
      </c>
      <c r="C197" s="513" t="s">
        <v>125</v>
      </c>
      <c r="D197" s="515">
        <v>1</v>
      </c>
      <c r="E197" s="446"/>
      <c r="F197" s="440"/>
      <c r="G197" s="440"/>
      <c r="H197" s="447"/>
      <c r="I197" s="440"/>
      <c r="J197" s="440"/>
      <c r="K197" s="440"/>
    </row>
    <row r="198" spans="1:11" ht="12.75" customHeight="1">
      <c r="A198" s="510"/>
      <c r="B198" s="512"/>
      <c r="C198" s="514"/>
      <c r="D198" s="516"/>
      <c r="E198" s="443"/>
      <c r="F198" s="440"/>
      <c r="G198" s="440"/>
      <c r="H198" s="447"/>
      <c r="I198" s="440"/>
      <c r="J198" s="440"/>
      <c r="K198" s="440"/>
    </row>
    <row r="199" spans="1:11" ht="12.75" customHeight="1">
      <c r="A199" s="510">
        <v>99</v>
      </c>
      <c r="B199" s="511" t="s">
        <v>290</v>
      </c>
      <c r="C199" s="513" t="s">
        <v>127</v>
      </c>
      <c r="D199" s="515">
        <v>1</v>
      </c>
      <c r="E199" s="448"/>
      <c r="F199" s="449"/>
      <c r="G199" s="440"/>
      <c r="H199" s="447"/>
      <c r="I199" s="440"/>
      <c r="J199" s="440"/>
      <c r="K199" s="440"/>
    </row>
    <row r="200" spans="1:11" ht="12.75" customHeight="1">
      <c r="A200" s="510"/>
      <c r="B200" s="512"/>
      <c r="C200" s="514"/>
      <c r="D200" s="516"/>
      <c r="E200" s="440"/>
      <c r="F200" s="447"/>
      <c r="G200" s="440"/>
      <c r="H200" s="447"/>
      <c r="I200" s="440"/>
      <c r="J200" s="446"/>
      <c r="K200" s="446"/>
    </row>
    <row r="201" spans="1:11" ht="12.75" customHeight="1">
      <c r="A201" s="510">
        <v>100</v>
      </c>
      <c r="B201" s="511" t="s">
        <v>291</v>
      </c>
      <c r="C201" s="513" t="s">
        <v>142</v>
      </c>
      <c r="D201" s="515">
        <v>2</v>
      </c>
      <c r="E201" s="446"/>
      <c r="F201" s="447"/>
      <c r="G201" s="443"/>
      <c r="H201" s="447"/>
      <c r="I201" s="440"/>
      <c r="J201" s="440"/>
      <c r="K201" s="440"/>
    </row>
    <row r="202" spans="1:11" ht="12.75" customHeight="1">
      <c r="A202" s="510"/>
      <c r="B202" s="512"/>
      <c r="C202" s="514"/>
      <c r="D202" s="516"/>
      <c r="E202" s="443"/>
      <c r="F202" s="448"/>
      <c r="G202" s="447"/>
      <c r="H202" s="447"/>
      <c r="I202" s="440"/>
      <c r="J202" s="440"/>
      <c r="K202" s="440"/>
    </row>
    <row r="203" spans="1:12" ht="12.75" customHeight="1">
      <c r="A203" s="510">
        <v>101</v>
      </c>
      <c r="B203" s="511" t="s">
        <v>292</v>
      </c>
      <c r="C203" s="513" t="s">
        <v>121</v>
      </c>
      <c r="D203" s="515">
        <v>1</v>
      </c>
      <c r="E203" s="448"/>
      <c r="F203" s="440"/>
      <c r="G203" s="447"/>
      <c r="H203" s="447"/>
      <c r="I203" s="440"/>
      <c r="J203" s="440"/>
      <c r="K203" s="440"/>
      <c r="L203" s="436"/>
    </row>
    <row r="204" spans="1:11" ht="12.75" customHeight="1">
      <c r="A204" s="510"/>
      <c r="B204" s="512"/>
      <c r="C204" s="514"/>
      <c r="D204" s="516"/>
      <c r="E204" s="440"/>
      <c r="F204" s="440"/>
      <c r="G204" s="447"/>
      <c r="H204" s="448"/>
      <c r="I204" s="440"/>
      <c r="J204" s="440"/>
      <c r="K204" s="440"/>
    </row>
    <row r="205" spans="1:12" ht="12.75" customHeight="1">
      <c r="A205" s="510">
        <v>102</v>
      </c>
      <c r="B205" s="511" t="s">
        <v>293</v>
      </c>
      <c r="C205" s="513" t="s">
        <v>144</v>
      </c>
      <c r="D205" s="515">
        <v>1</v>
      </c>
      <c r="E205" s="446"/>
      <c r="F205" s="440"/>
      <c r="G205" s="447"/>
      <c r="H205" s="440"/>
      <c r="I205" s="440"/>
      <c r="J205" s="440"/>
      <c r="K205" s="440"/>
      <c r="L205" s="436"/>
    </row>
    <row r="206" spans="1:11" ht="12.75" customHeight="1">
      <c r="A206" s="510"/>
      <c r="B206" s="512"/>
      <c r="C206" s="514"/>
      <c r="D206" s="516"/>
      <c r="E206" s="443"/>
      <c r="F206" s="440"/>
      <c r="G206" s="447"/>
      <c r="H206" s="440"/>
      <c r="I206" s="440"/>
      <c r="J206" s="440"/>
      <c r="K206" s="440"/>
    </row>
    <row r="207" spans="1:11" ht="12.75" customHeight="1">
      <c r="A207" s="510">
        <v>103</v>
      </c>
      <c r="B207" s="511" t="s">
        <v>294</v>
      </c>
      <c r="C207" s="513" t="s">
        <v>140</v>
      </c>
      <c r="D207" s="515">
        <v>2</v>
      </c>
      <c r="E207" s="448"/>
      <c r="F207" s="449"/>
      <c r="G207" s="447"/>
      <c r="H207" s="440"/>
      <c r="I207" s="440"/>
      <c r="J207" s="440"/>
      <c r="K207" s="440"/>
    </row>
    <row r="208" spans="1:11" ht="12.75" customHeight="1">
      <c r="A208" s="510"/>
      <c r="B208" s="512"/>
      <c r="C208" s="514"/>
      <c r="D208" s="516"/>
      <c r="E208" s="440"/>
      <c r="F208" s="447"/>
      <c r="G208" s="448"/>
      <c r="H208" s="440"/>
      <c r="I208" s="440"/>
      <c r="J208" s="440"/>
      <c r="K208" s="440"/>
    </row>
    <row r="209" spans="1:11" ht="12.75" customHeight="1">
      <c r="A209" s="510">
        <v>104</v>
      </c>
      <c r="B209" s="511" t="s">
        <v>295</v>
      </c>
      <c r="C209" s="513" t="s">
        <v>116</v>
      </c>
      <c r="D209" s="515">
        <v>1</v>
      </c>
      <c r="E209" s="446"/>
      <c r="F209" s="447"/>
      <c r="G209" s="440"/>
      <c r="H209" s="440"/>
      <c r="I209" s="440"/>
      <c r="J209" s="440"/>
      <c r="K209" s="440"/>
    </row>
    <row r="210" spans="1:11" ht="12.75" customHeight="1">
      <c r="A210" s="510"/>
      <c r="B210" s="512"/>
      <c r="C210" s="514"/>
      <c r="D210" s="516"/>
      <c r="E210" s="443"/>
      <c r="F210" s="448"/>
      <c r="G210" s="440"/>
      <c r="H210" s="440"/>
      <c r="I210" s="440"/>
      <c r="J210" s="440"/>
      <c r="K210" s="440"/>
    </row>
    <row r="211" spans="1:11" ht="12.75" customHeight="1">
      <c r="A211" s="510">
        <v>105</v>
      </c>
      <c r="B211" s="511" t="s">
        <v>296</v>
      </c>
      <c r="C211" s="513" t="s">
        <v>129</v>
      </c>
      <c r="D211" s="515">
        <v>1</v>
      </c>
      <c r="E211" s="448"/>
      <c r="F211" s="440"/>
      <c r="G211" s="440"/>
      <c r="H211" s="440"/>
      <c r="I211" s="440"/>
      <c r="J211" s="440"/>
      <c r="K211" s="440"/>
    </row>
    <row r="212" spans="1:11" ht="12.75" customHeight="1">
      <c r="A212" s="510"/>
      <c r="B212" s="512"/>
      <c r="C212" s="514"/>
      <c r="D212" s="516"/>
      <c r="E212" s="440"/>
      <c r="F212" s="440"/>
      <c r="G212" s="440"/>
      <c r="H212" s="440"/>
      <c r="I212" s="440"/>
      <c r="J212" s="440"/>
      <c r="K212" s="440"/>
    </row>
    <row r="213" spans="1:12" ht="12.75" customHeight="1">
      <c r="A213" s="510">
        <v>106</v>
      </c>
      <c r="B213" s="511" t="s">
        <v>297</v>
      </c>
      <c r="C213" s="513" t="s">
        <v>298</v>
      </c>
      <c r="D213" s="515">
        <v>0</v>
      </c>
      <c r="E213" s="441"/>
      <c r="F213" s="442" t="s">
        <v>590</v>
      </c>
      <c r="G213" s="442" t="s">
        <v>591</v>
      </c>
      <c r="H213" s="442" t="s">
        <v>592</v>
      </c>
      <c r="I213" s="442" t="s">
        <v>593</v>
      </c>
      <c r="J213" s="442"/>
      <c r="K213" s="442"/>
      <c r="L213" s="436"/>
    </row>
    <row r="214" spans="1:11" ht="12.75" customHeight="1">
      <c r="A214" s="510"/>
      <c r="B214" s="512"/>
      <c r="C214" s="514"/>
      <c r="D214" s="516"/>
      <c r="E214" s="440"/>
      <c r="F214" s="443"/>
      <c r="G214" s="440"/>
      <c r="H214" s="440"/>
      <c r="I214" s="440"/>
      <c r="J214" s="444"/>
      <c r="K214" s="445" t="s">
        <v>594</v>
      </c>
    </row>
    <row r="215" spans="1:12" ht="12.75" customHeight="1">
      <c r="A215" s="510">
        <v>107</v>
      </c>
      <c r="B215" s="511" t="s">
        <v>299</v>
      </c>
      <c r="C215" s="513" t="s">
        <v>243</v>
      </c>
      <c r="D215" s="515">
        <v>2</v>
      </c>
      <c r="E215" s="446"/>
      <c r="F215" s="447"/>
      <c r="G215" s="443"/>
      <c r="H215" s="440"/>
      <c r="I215" s="440"/>
      <c r="J215" s="444"/>
      <c r="K215" s="519" t="s">
        <v>180</v>
      </c>
      <c r="L215" s="405">
        <v>8</v>
      </c>
    </row>
    <row r="216" spans="1:11" ht="12.75" customHeight="1">
      <c r="A216" s="510"/>
      <c r="B216" s="512"/>
      <c r="C216" s="514"/>
      <c r="D216" s="516"/>
      <c r="E216" s="443"/>
      <c r="F216" s="448"/>
      <c r="G216" s="447"/>
      <c r="H216" s="440"/>
      <c r="I216" s="440"/>
      <c r="J216" s="444"/>
      <c r="K216" s="520"/>
    </row>
    <row r="217" spans="1:11" ht="12.75" customHeight="1">
      <c r="A217" s="510">
        <v>108</v>
      </c>
      <c r="B217" s="511" t="s">
        <v>300</v>
      </c>
      <c r="C217" s="513" t="s">
        <v>129</v>
      </c>
      <c r="D217" s="515">
        <v>1</v>
      </c>
      <c r="E217" s="448"/>
      <c r="F217" s="440"/>
      <c r="G217" s="447"/>
      <c r="H217" s="440"/>
      <c r="I217" s="440"/>
      <c r="J217" s="440"/>
      <c r="K217" s="440"/>
    </row>
    <row r="218" spans="1:11" ht="12.75" customHeight="1">
      <c r="A218" s="510"/>
      <c r="B218" s="512"/>
      <c r="C218" s="514"/>
      <c r="D218" s="516"/>
      <c r="E218" s="440"/>
      <c r="F218" s="440"/>
      <c r="G218" s="447"/>
      <c r="H218" s="440"/>
      <c r="I218" s="440"/>
      <c r="J218" s="440"/>
      <c r="K218" s="440"/>
    </row>
    <row r="219" spans="1:11" ht="12.75" customHeight="1">
      <c r="A219" s="510">
        <v>109</v>
      </c>
      <c r="B219" s="511" t="s">
        <v>301</v>
      </c>
      <c r="C219" s="513" t="s">
        <v>125</v>
      </c>
      <c r="D219" s="515">
        <v>1</v>
      </c>
      <c r="E219" s="446"/>
      <c r="F219" s="440"/>
      <c r="G219" s="447"/>
      <c r="H219" s="443"/>
      <c r="I219" s="440"/>
      <c r="J219" s="440"/>
      <c r="K219" s="440"/>
    </row>
    <row r="220" spans="1:11" ht="12.75" customHeight="1">
      <c r="A220" s="510"/>
      <c r="B220" s="512"/>
      <c r="C220" s="514"/>
      <c r="D220" s="516"/>
      <c r="E220" s="443"/>
      <c r="F220" s="440"/>
      <c r="G220" s="447"/>
      <c r="H220" s="447"/>
      <c r="I220" s="440"/>
      <c r="J220" s="440"/>
      <c r="K220" s="440"/>
    </row>
    <row r="221" spans="1:11" ht="12.75" customHeight="1">
      <c r="A221" s="510">
        <v>110</v>
      </c>
      <c r="B221" s="511" t="s">
        <v>302</v>
      </c>
      <c r="C221" s="513" t="s">
        <v>206</v>
      </c>
      <c r="D221" s="515">
        <v>2</v>
      </c>
      <c r="E221" s="448"/>
      <c r="F221" s="449"/>
      <c r="G221" s="447"/>
      <c r="H221" s="447"/>
      <c r="I221" s="440"/>
      <c r="J221" s="440"/>
      <c r="K221" s="440"/>
    </row>
    <row r="222" spans="1:11" ht="12.75" customHeight="1">
      <c r="A222" s="510"/>
      <c r="B222" s="512"/>
      <c r="C222" s="514"/>
      <c r="D222" s="516"/>
      <c r="E222" s="440"/>
      <c r="F222" s="447"/>
      <c r="G222" s="448"/>
      <c r="H222" s="447"/>
      <c r="I222" s="440"/>
      <c r="J222" s="440"/>
      <c r="K222" s="440"/>
    </row>
    <row r="223" spans="1:11" ht="12.75" customHeight="1">
      <c r="A223" s="510">
        <v>111</v>
      </c>
      <c r="B223" s="511" t="s">
        <v>303</v>
      </c>
      <c r="C223" s="513" t="s">
        <v>140</v>
      </c>
      <c r="D223" s="515">
        <v>1</v>
      </c>
      <c r="E223" s="446"/>
      <c r="F223" s="447"/>
      <c r="G223" s="440"/>
      <c r="H223" s="447"/>
      <c r="I223" s="440"/>
      <c r="J223" s="440"/>
      <c r="K223" s="440"/>
    </row>
    <row r="224" spans="1:11" ht="12.75" customHeight="1">
      <c r="A224" s="510"/>
      <c r="B224" s="512"/>
      <c r="C224" s="514"/>
      <c r="D224" s="516"/>
      <c r="E224" s="443"/>
      <c r="F224" s="448"/>
      <c r="G224" s="440"/>
      <c r="H224" s="447"/>
      <c r="I224" s="440"/>
      <c r="J224" s="440"/>
      <c r="K224" s="440"/>
    </row>
    <row r="225" spans="1:11" ht="12.75" customHeight="1">
      <c r="A225" s="510">
        <v>112</v>
      </c>
      <c r="B225" s="511" t="s">
        <v>304</v>
      </c>
      <c r="C225" s="513" t="s">
        <v>121</v>
      </c>
      <c r="D225" s="515">
        <v>1</v>
      </c>
      <c r="E225" s="448"/>
      <c r="F225" s="440"/>
      <c r="G225" s="440"/>
      <c r="H225" s="447"/>
      <c r="I225" s="440"/>
      <c r="J225" s="440"/>
      <c r="K225" s="440"/>
    </row>
    <row r="226" spans="1:11" ht="12.75" customHeight="1">
      <c r="A226" s="510"/>
      <c r="B226" s="512"/>
      <c r="C226" s="514"/>
      <c r="D226" s="516"/>
      <c r="E226" s="440"/>
      <c r="F226" s="440"/>
      <c r="G226" s="440"/>
      <c r="H226" s="447"/>
      <c r="I226" s="450"/>
      <c r="J226" s="440"/>
      <c r="K226" s="440"/>
    </row>
    <row r="227" spans="1:11" ht="12.75" customHeight="1">
      <c r="A227" s="510">
        <v>113</v>
      </c>
      <c r="B227" s="511" t="s">
        <v>305</v>
      </c>
      <c r="C227" s="513" t="s">
        <v>203</v>
      </c>
      <c r="D227" s="515">
        <v>2</v>
      </c>
      <c r="E227" s="446"/>
      <c r="F227" s="440"/>
      <c r="G227" s="440"/>
      <c r="H227" s="447"/>
      <c r="I227" s="440"/>
      <c r="J227" s="440"/>
      <c r="K227" s="440"/>
    </row>
    <row r="228" spans="1:11" ht="12.75" customHeight="1">
      <c r="A228" s="510"/>
      <c r="B228" s="512"/>
      <c r="C228" s="514"/>
      <c r="D228" s="516"/>
      <c r="E228" s="443"/>
      <c r="F228" s="440"/>
      <c r="G228" s="440"/>
      <c r="H228" s="447"/>
      <c r="I228" s="440"/>
      <c r="J228" s="440"/>
      <c r="K228" s="440"/>
    </row>
    <row r="229" spans="1:11" ht="12.75" customHeight="1">
      <c r="A229" s="510">
        <v>114</v>
      </c>
      <c r="B229" s="511" t="s">
        <v>306</v>
      </c>
      <c r="C229" s="513" t="s">
        <v>118</v>
      </c>
      <c r="D229" s="515">
        <v>2</v>
      </c>
      <c r="E229" s="448"/>
      <c r="F229" s="449"/>
      <c r="G229" s="440"/>
      <c r="H229" s="447"/>
      <c r="I229" s="440"/>
      <c r="J229" s="440"/>
      <c r="K229" s="440"/>
    </row>
    <row r="230" spans="1:11" ht="12.75" customHeight="1">
      <c r="A230" s="510"/>
      <c r="B230" s="512"/>
      <c r="C230" s="514"/>
      <c r="D230" s="516"/>
      <c r="E230" s="440"/>
      <c r="F230" s="447"/>
      <c r="G230" s="440"/>
      <c r="H230" s="447"/>
      <c r="I230" s="440"/>
      <c r="J230" s="446"/>
      <c r="K230" s="446"/>
    </row>
    <row r="231" spans="1:11" ht="12.75" customHeight="1">
      <c r="A231" s="510">
        <v>115</v>
      </c>
      <c r="B231" s="511" t="s">
        <v>307</v>
      </c>
      <c r="C231" s="513" t="s">
        <v>116</v>
      </c>
      <c r="D231" s="515">
        <v>1</v>
      </c>
      <c r="E231" s="446"/>
      <c r="F231" s="447"/>
      <c r="G231" s="443"/>
      <c r="H231" s="447"/>
      <c r="I231" s="440"/>
      <c r="J231" s="440"/>
      <c r="K231" s="440"/>
    </row>
    <row r="232" spans="1:11" ht="12.75" customHeight="1">
      <c r="A232" s="510"/>
      <c r="B232" s="512"/>
      <c r="C232" s="514"/>
      <c r="D232" s="516"/>
      <c r="E232" s="443"/>
      <c r="F232" s="448"/>
      <c r="G232" s="447"/>
      <c r="H232" s="447"/>
      <c r="I232" s="440"/>
      <c r="J232" s="440"/>
      <c r="K232" s="440"/>
    </row>
    <row r="233" spans="1:12" ht="12.75" customHeight="1">
      <c r="A233" s="510">
        <v>116</v>
      </c>
      <c r="B233" s="511" t="s">
        <v>308</v>
      </c>
      <c r="C233" s="513" t="s">
        <v>144</v>
      </c>
      <c r="D233" s="515">
        <v>2</v>
      </c>
      <c r="E233" s="448"/>
      <c r="F233" s="440"/>
      <c r="G233" s="447"/>
      <c r="H233" s="447"/>
      <c r="I233" s="440"/>
      <c r="J233" s="440"/>
      <c r="K233" s="440"/>
      <c r="L233" s="436"/>
    </row>
    <row r="234" spans="1:11" ht="12.75" customHeight="1">
      <c r="A234" s="510"/>
      <c r="B234" s="512"/>
      <c r="C234" s="514"/>
      <c r="D234" s="516"/>
      <c r="E234" s="440"/>
      <c r="F234" s="440"/>
      <c r="G234" s="447"/>
      <c r="H234" s="448"/>
      <c r="I234" s="440"/>
      <c r="J234" s="440"/>
      <c r="K234" s="440"/>
    </row>
    <row r="235" spans="1:12" ht="12.75" customHeight="1">
      <c r="A235" s="510">
        <v>117</v>
      </c>
      <c r="B235" s="511" t="s">
        <v>309</v>
      </c>
      <c r="C235" s="513" t="s">
        <v>212</v>
      </c>
      <c r="D235" s="515">
        <v>1</v>
      </c>
      <c r="E235" s="446"/>
      <c r="F235" s="440"/>
      <c r="G235" s="447"/>
      <c r="H235" s="440"/>
      <c r="I235" s="440"/>
      <c r="J235" s="440"/>
      <c r="K235" s="440"/>
      <c r="L235" s="436"/>
    </row>
    <row r="236" spans="1:11" ht="12.75" customHeight="1">
      <c r="A236" s="510"/>
      <c r="B236" s="512"/>
      <c r="C236" s="514"/>
      <c r="D236" s="516"/>
      <c r="E236" s="443"/>
      <c r="F236" s="440"/>
      <c r="G236" s="447"/>
      <c r="H236" s="440"/>
      <c r="I236" s="440"/>
      <c r="J236" s="440"/>
      <c r="K236" s="440"/>
    </row>
    <row r="237" spans="1:11" ht="12.75" customHeight="1">
      <c r="A237" s="510">
        <v>118</v>
      </c>
      <c r="B237" s="511" t="s">
        <v>310</v>
      </c>
      <c r="C237" s="513" t="s">
        <v>199</v>
      </c>
      <c r="D237" s="515">
        <v>2</v>
      </c>
      <c r="E237" s="448"/>
      <c r="F237" s="449"/>
      <c r="G237" s="447"/>
      <c r="H237" s="440"/>
      <c r="I237" s="440"/>
      <c r="J237" s="440"/>
      <c r="K237" s="440"/>
    </row>
    <row r="238" spans="1:11" ht="12.75" customHeight="1">
      <c r="A238" s="510"/>
      <c r="B238" s="512"/>
      <c r="C238" s="514"/>
      <c r="D238" s="516"/>
      <c r="E238" s="440"/>
      <c r="F238" s="447"/>
      <c r="G238" s="448"/>
      <c r="H238" s="440"/>
      <c r="I238" s="440"/>
      <c r="J238" s="440"/>
      <c r="K238" s="440"/>
    </row>
    <row r="239" spans="1:11" ht="12.75" customHeight="1">
      <c r="A239" s="510">
        <v>119</v>
      </c>
      <c r="B239" s="511" t="s">
        <v>311</v>
      </c>
      <c r="C239" s="513" t="s">
        <v>125</v>
      </c>
      <c r="D239" s="515">
        <v>2</v>
      </c>
      <c r="E239" s="446"/>
      <c r="F239" s="447"/>
      <c r="G239" s="440"/>
      <c r="H239" s="440"/>
      <c r="I239" s="440"/>
      <c r="J239" s="440"/>
      <c r="K239" s="440"/>
    </row>
    <row r="240" spans="1:11" ht="12.75" customHeight="1">
      <c r="A240" s="510"/>
      <c r="B240" s="512"/>
      <c r="C240" s="514"/>
      <c r="D240" s="516"/>
      <c r="E240" s="443"/>
      <c r="F240" s="448"/>
      <c r="G240" s="440"/>
      <c r="H240" s="440"/>
      <c r="I240" s="440"/>
      <c r="J240" s="440"/>
      <c r="K240" s="440"/>
    </row>
    <row r="241" spans="1:11" ht="12.75" customHeight="1">
      <c r="A241" s="510">
        <v>120</v>
      </c>
      <c r="B241" s="511" t="s">
        <v>312</v>
      </c>
      <c r="C241" s="513" t="s">
        <v>133</v>
      </c>
      <c r="D241" s="515">
        <v>2</v>
      </c>
      <c r="E241" s="448"/>
      <c r="F241" s="440"/>
      <c r="G241" s="440"/>
      <c r="H241" s="440"/>
      <c r="I241" s="440"/>
      <c r="J241" s="440"/>
      <c r="K241" s="440"/>
    </row>
    <row r="242" spans="1:11" ht="12.75" customHeight="1">
      <c r="A242" s="510"/>
      <c r="B242" s="512"/>
      <c r="C242" s="514"/>
      <c r="D242" s="516"/>
      <c r="E242" s="440"/>
      <c r="F242" s="440"/>
      <c r="G242" s="440"/>
      <c r="H242" s="440"/>
      <c r="I242" s="440"/>
      <c r="J242" s="440"/>
      <c r="K242" s="440"/>
    </row>
    <row r="243" spans="1:12" ht="12.75" customHeight="1">
      <c r="A243" s="510">
        <v>121</v>
      </c>
      <c r="B243" s="511" t="s">
        <v>313</v>
      </c>
      <c r="C243" s="513" t="s">
        <v>129</v>
      </c>
      <c r="D243" s="515">
        <v>1</v>
      </c>
      <c r="E243" s="441"/>
      <c r="F243" s="442" t="s">
        <v>590</v>
      </c>
      <c r="G243" s="442" t="s">
        <v>591</v>
      </c>
      <c r="H243" s="442" t="s">
        <v>592</v>
      </c>
      <c r="I243" s="442" t="s">
        <v>593</v>
      </c>
      <c r="J243" s="442"/>
      <c r="K243" s="442"/>
      <c r="L243" s="436"/>
    </row>
    <row r="244" spans="1:11" ht="12.75" customHeight="1">
      <c r="A244" s="510"/>
      <c r="B244" s="512"/>
      <c r="C244" s="514"/>
      <c r="D244" s="516"/>
      <c r="E244" s="440"/>
      <c r="F244" s="443"/>
      <c r="G244" s="440"/>
      <c r="H244" s="440"/>
      <c r="I244" s="440"/>
      <c r="J244" s="444"/>
      <c r="K244" s="445" t="s">
        <v>594</v>
      </c>
    </row>
    <row r="245" spans="1:12" ht="12.75" customHeight="1">
      <c r="A245" s="510">
        <v>122</v>
      </c>
      <c r="B245" s="511" t="s">
        <v>314</v>
      </c>
      <c r="C245" s="513" t="s">
        <v>125</v>
      </c>
      <c r="D245" s="515">
        <v>1</v>
      </c>
      <c r="E245" s="446"/>
      <c r="F245" s="447"/>
      <c r="G245" s="443"/>
      <c r="H245" s="440"/>
      <c r="I245" s="440"/>
      <c r="J245" s="444"/>
      <c r="K245" s="519" t="s">
        <v>181</v>
      </c>
      <c r="L245" s="405">
        <v>9</v>
      </c>
    </row>
    <row r="246" spans="1:11" ht="12.75" customHeight="1">
      <c r="A246" s="510"/>
      <c r="B246" s="512"/>
      <c r="C246" s="514"/>
      <c r="D246" s="516"/>
      <c r="E246" s="443"/>
      <c r="F246" s="448"/>
      <c r="G246" s="447"/>
      <c r="H246" s="440"/>
      <c r="I246" s="440"/>
      <c r="J246" s="444"/>
      <c r="K246" s="520"/>
    </row>
    <row r="247" spans="1:11" ht="12.75" customHeight="1">
      <c r="A247" s="510">
        <v>123</v>
      </c>
      <c r="B247" s="511" t="s">
        <v>315</v>
      </c>
      <c r="C247" s="513" t="s">
        <v>203</v>
      </c>
      <c r="D247" s="515">
        <v>2</v>
      </c>
      <c r="E247" s="448"/>
      <c r="F247" s="440"/>
      <c r="G247" s="447"/>
      <c r="H247" s="440"/>
      <c r="I247" s="440"/>
      <c r="J247" s="440"/>
      <c r="K247" s="440"/>
    </row>
    <row r="248" spans="1:11" ht="12.75" customHeight="1">
      <c r="A248" s="510"/>
      <c r="B248" s="512"/>
      <c r="C248" s="514"/>
      <c r="D248" s="516"/>
      <c r="E248" s="440"/>
      <c r="F248" s="440"/>
      <c r="G248" s="447"/>
      <c r="H248" s="440"/>
      <c r="I248" s="440"/>
      <c r="J248" s="440"/>
      <c r="K248" s="440"/>
    </row>
    <row r="249" spans="1:11" ht="12.75" customHeight="1">
      <c r="A249" s="510">
        <v>124</v>
      </c>
      <c r="B249" s="511" t="s">
        <v>316</v>
      </c>
      <c r="C249" s="513" t="s">
        <v>116</v>
      </c>
      <c r="D249" s="515">
        <v>1</v>
      </c>
      <c r="E249" s="446"/>
      <c r="F249" s="440"/>
      <c r="G249" s="447"/>
      <c r="H249" s="443"/>
      <c r="I249" s="440"/>
      <c r="J249" s="440"/>
      <c r="K249" s="440"/>
    </row>
    <row r="250" spans="1:11" ht="12.75" customHeight="1">
      <c r="A250" s="510"/>
      <c r="B250" s="512"/>
      <c r="C250" s="514"/>
      <c r="D250" s="516"/>
      <c r="E250" s="443"/>
      <c r="F250" s="440"/>
      <c r="G250" s="447"/>
      <c r="H250" s="447"/>
      <c r="I250" s="440"/>
      <c r="J250" s="440"/>
      <c r="K250" s="440"/>
    </row>
    <row r="251" spans="1:11" ht="12.75" customHeight="1">
      <c r="A251" s="510">
        <v>125</v>
      </c>
      <c r="B251" s="511" t="s">
        <v>317</v>
      </c>
      <c r="C251" s="513" t="s">
        <v>142</v>
      </c>
      <c r="D251" s="515">
        <v>2</v>
      </c>
      <c r="E251" s="448"/>
      <c r="F251" s="449"/>
      <c r="G251" s="447"/>
      <c r="H251" s="447"/>
      <c r="I251" s="440"/>
      <c r="J251" s="440"/>
      <c r="K251" s="440"/>
    </row>
    <row r="252" spans="1:11" ht="12.75" customHeight="1">
      <c r="A252" s="510"/>
      <c r="B252" s="512"/>
      <c r="C252" s="514"/>
      <c r="D252" s="516"/>
      <c r="E252" s="440"/>
      <c r="F252" s="447"/>
      <c r="G252" s="448"/>
      <c r="H252" s="447"/>
      <c r="I252" s="440"/>
      <c r="J252" s="440"/>
      <c r="K252" s="440"/>
    </row>
    <row r="253" spans="1:11" ht="12.75" customHeight="1">
      <c r="A253" s="510">
        <v>126</v>
      </c>
      <c r="B253" s="511" t="s">
        <v>318</v>
      </c>
      <c r="C253" s="513" t="s">
        <v>206</v>
      </c>
      <c r="D253" s="515">
        <v>2</v>
      </c>
      <c r="E253" s="446"/>
      <c r="F253" s="447"/>
      <c r="G253" s="440"/>
      <c r="H253" s="447"/>
      <c r="I253" s="440"/>
      <c r="J253" s="440"/>
      <c r="K253" s="440"/>
    </row>
    <row r="254" spans="1:11" ht="12.75" customHeight="1">
      <c r="A254" s="510"/>
      <c r="B254" s="512"/>
      <c r="C254" s="514"/>
      <c r="D254" s="516"/>
      <c r="E254" s="443"/>
      <c r="F254" s="448"/>
      <c r="G254" s="440"/>
      <c r="H254" s="447"/>
      <c r="I254" s="440"/>
      <c r="J254" s="440"/>
      <c r="K254" s="440"/>
    </row>
    <row r="255" spans="1:11" ht="12.75" customHeight="1">
      <c r="A255" s="510">
        <v>127</v>
      </c>
      <c r="B255" s="511" t="s">
        <v>319</v>
      </c>
      <c r="C255" s="513" t="s">
        <v>133</v>
      </c>
      <c r="D255" s="515">
        <v>1</v>
      </c>
      <c r="E255" s="448"/>
      <c r="F255" s="440"/>
      <c r="G255" s="440"/>
      <c r="H255" s="447"/>
      <c r="I255" s="440"/>
      <c r="J255" s="440"/>
      <c r="K255" s="440"/>
    </row>
    <row r="256" spans="1:11" ht="12.75" customHeight="1">
      <c r="A256" s="510"/>
      <c r="B256" s="512"/>
      <c r="C256" s="514"/>
      <c r="D256" s="516"/>
      <c r="E256" s="440"/>
      <c r="F256" s="440"/>
      <c r="G256" s="440"/>
      <c r="H256" s="447"/>
      <c r="I256" s="450"/>
      <c r="J256" s="440"/>
      <c r="K256" s="440"/>
    </row>
    <row r="257" spans="1:11" ht="12.75" customHeight="1">
      <c r="A257" s="510">
        <v>128</v>
      </c>
      <c r="B257" s="511" t="s">
        <v>320</v>
      </c>
      <c r="C257" s="513" t="s">
        <v>125</v>
      </c>
      <c r="D257" s="515">
        <v>1</v>
      </c>
      <c r="E257" s="446"/>
      <c r="F257" s="440"/>
      <c r="G257" s="440"/>
      <c r="H257" s="447"/>
      <c r="I257" s="440"/>
      <c r="J257" s="440"/>
      <c r="K257" s="440"/>
    </row>
    <row r="258" spans="1:11" ht="12.75" customHeight="1">
      <c r="A258" s="510"/>
      <c r="B258" s="512"/>
      <c r="C258" s="514"/>
      <c r="D258" s="516"/>
      <c r="E258" s="443"/>
      <c r="F258" s="440"/>
      <c r="G258" s="440"/>
      <c r="H258" s="447"/>
      <c r="I258" s="440"/>
      <c r="J258" s="440"/>
      <c r="K258" s="440"/>
    </row>
    <row r="259" spans="1:11" ht="12.75" customHeight="1">
      <c r="A259" s="510">
        <v>129</v>
      </c>
      <c r="B259" s="511" t="s">
        <v>321</v>
      </c>
      <c r="C259" s="513" t="s">
        <v>118</v>
      </c>
      <c r="D259" s="515">
        <v>2</v>
      </c>
      <c r="E259" s="448"/>
      <c r="F259" s="449"/>
      <c r="G259" s="440"/>
      <c r="H259" s="447"/>
      <c r="I259" s="440"/>
      <c r="J259" s="440"/>
      <c r="K259" s="440"/>
    </row>
    <row r="260" spans="1:11" ht="12.75" customHeight="1">
      <c r="A260" s="510"/>
      <c r="B260" s="512"/>
      <c r="C260" s="514"/>
      <c r="D260" s="516"/>
      <c r="E260" s="440"/>
      <c r="F260" s="447"/>
      <c r="G260" s="440"/>
      <c r="H260" s="447"/>
      <c r="I260" s="440"/>
      <c r="J260" s="446"/>
      <c r="K260" s="446"/>
    </row>
    <row r="261" spans="1:11" ht="12.75" customHeight="1">
      <c r="A261" s="510">
        <v>130</v>
      </c>
      <c r="B261" s="511" t="s">
        <v>322</v>
      </c>
      <c r="C261" s="513" t="s">
        <v>135</v>
      </c>
      <c r="D261" s="515">
        <v>2</v>
      </c>
      <c r="E261" s="446"/>
      <c r="F261" s="447"/>
      <c r="G261" s="443"/>
      <c r="H261" s="447"/>
      <c r="I261" s="440"/>
      <c r="J261" s="440"/>
      <c r="K261" s="440"/>
    </row>
    <row r="262" spans="1:11" ht="12.75" customHeight="1">
      <c r="A262" s="510"/>
      <c r="B262" s="512"/>
      <c r="C262" s="514"/>
      <c r="D262" s="516"/>
      <c r="E262" s="443"/>
      <c r="F262" s="448"/>
      <c r="G262" s="447"/>
      <c r="H262" s="447"/>
      <c r="I262" s="440"/>
      <c r="J262" s="440"/>
      <c r="K262" s="440"/>
    </row>
    <row r="263" spans="1:12" ht="12.75" customHeight="1">
      <c r="A263" s="510">
        <v>131</v>
      </c>
      <c r="B263" s="511" t="s">
        <v>323</v>
      </c>
      <c r="C263" s="513" t="s">
        <v>212</v>
      </c>
      <c r="D263" s="515">
        <v>1</v>
      </c>
      <c r="E263" s="448"/>
      <c r="F263" s="440"/>
      <c r="G263" s="447"/>
      <c r="H263" s="447"/>
      <c r="I263" s="440"/>
      <c r="J263" s="440"/>
      <c r="K263" s="440"/>
      <c r="L263" s="436"/>
    </row>
    <row r="264" spans="1:11" ht="12.75" customHeight="1">
      <c r="A264" s="510"/>
      <c r="B264" s="512"/>
      <c r="C264" s="514"/>
      <c r="D264" s="516"/>
      <c r="E264" s="440"/>
      <c r="F264" s="440"/>
      <c r="G264" s="447"/>
      <c r="H264" s="448"/>
      <c r="I264" s="440"/>
      <c r="J264" s="440"/>
      <c r="K264" s="440"/>
    </row>
    <row r="265" spans="1:12" ht="12.75" customHeight="1">
      <c r="A265" s="510">
        <v>132</v>
      </c>
      <c r="B265" s="511" t="s">
        <v>324</v>
      </c>
      <c r="C265" s="513" t="s">
        <v>127</v>
      </c>
      <c r="D265" s="515">
        <v>2</v>
      </c>
      <c r="E265" s="446"/>
      <c r="F265" s="440"/>
      <c r="G265" s="447"/>
      <c r="H265" s="440"/>
      <c r="I265" s="440"/>
      <c r="J265" s="440"/>
      <c r="K265" s="440"/>
      <c r="L265" s="436"/>
    </row>
    <row r="266" spans="1:11" ht="12.75" customHeight="1">
      <c r="A266" s="510"/>
      <c r="B266" s="512"/>
      <c r="C266" s="514"/>
      <c r="D266" s="516"/>
      <c r="E266" s="443"/>
      <c r="F266" s="440"/>
      <c r="G266" s="447"/>
      <c r="H266" s="440"/>
      <c r="I266" s="440"/>
      <c r="J266" s="440"/>
      <c r="K266" s="440"/>
    </row>
    <row r="267" spans="1:11" ht="12.75" customHeight="1">
      <c r="A267" s="510">
        <v>133</v>
      </c>
      <c r="B267" s="511" t="s">
        <v>325</v>
      </c>
      <c r="C267" s="513" t="s">
        <v>121</v>
      </c>
      <c r="D267" s="515">
        <v>1</v>
      </c>
      <c r="E267" s="448"/>
      <c r="F267" s="449"/>
      <c r="G267" s="447"/>
      <c r="H267" s="440"/>
      <c r="I267" s="440"/>
      <c r="J267" s="440"/>
      <c r="K267" s="440"/>
    </row>
    <row r="268" spans="1:11" ht="12.75" customHeight="1">
      <c r="A268" s="510"/>
      <c r="B268" s="512"/>
      <c r="C268" s="514"/>
      <c r="D268" s="516"/>
      <c r="E268" s="440"/>
      <c r="F268" s="447"/>
      <c r="G268" s="448"/>
      <c r="H268" s="440"/>
      <c r="I268" s="440"/>
      <c r="J268" s="440"/>
      <c r="K268" s="440"/>
    </row>
    <row r="269" spans="1:11" ht="12.75" customHeight="1">
      <c r="A269" s="510">
        <v>134</v>
      </c>
      <c r="B269" s="511" t="s">
        <v>326</v>
      </c>
      <c r="C269" s="513" t="s">
        <v>243</v>
      </c>
      <c r="D269" s="515">
        <v>1</v>
      </c>
      <c r="E269" s="446"/>
      <c r="F269" s="447"/>
      <c r="G269" s="440"/>
      <c r="H269" s="440"/>
      <c r="I269" s="440"/>
      <c r="J269" s="440"/>
      <c r="K269" s="440"/>
    </row>
    <row r="270" spans="1:11" ht="12.75" customHeight="1">
      <c r="A270" s="510"/>
      <c r="B270" s="512"/>
      <c r="C270" s="514"/>
      <c r="D270" s="516"/>
      <c r="E270" s="443"/>
      <c r="F270" s="448"/>
      <c r="G270" s="440"/>
      <c r="H270" s="440"/>
      <c r="I270" s="440"/>
      <c r="J270" s="440"/>
      <c r="K270" s="440"/>
    </row>
    <row r="271" spans="1:11" ht="12.75" customHeight="1">
      <c r="A271" s="510">
        <v>135</v>
      </c>
      <c r="B271" s="511" t="s">
        <v>327</v>
      </c>
      <c r="C271" s="513" t="s">
        <v>328</v>
      </c>
      <c r="D271" s="515">
        <v>2</v>
      </c>
      <c r="E271" s="448"/>
      <c r="F271" s="440"/>
      <c r="G271" s="440"/>
      <c r="H271" s="440"/>
      <c r="I271" s="440"/>
      <c r="J271" s="440"/>
      <c r="K271" s="440"/>
    </row>
    <row r="272" spans="1:11" ht="12.75" customHeight="1">
      <c r="A272" s="510"/>
      <c r="B272" s="512"/>
      <c r="C272" s="514"/>
      <c r="D272" s="516"/>
      <c r="E272" s="440"/>
      <c r="F272" s="440"/>
      <c r="G272" s="440"/>
      <c r="H272" s="440"/>
      <c r="I272" s="440"/>
      <c r="J272" s="440"/>
      <c r="K272" s="440"/>
    </row>
    <row r="273" spans="1:12" ht="12.75" customHeight="1">
      <c r="A273" s="510">
        <v>136</v>
      </c>
      <c r="B273" s="511" t="s">
        <v>329</v>
      </c>
      <c r="C273" s="513" t="s">
        <v>330</v>
      </c>
      <c r="D273" s="515">
        <v>0</v>
      </c>
      <c r="E273" s="441"/>
      <c r="F273" s="442" t="s">
        <v>590</v>
      </c>
      <c r="G273" s="442" t="s">
        <v>591</v>
      </c>
      <c r="H273" s="442" t="s">
        <v>592</v>
      </c>
      <c r="I273" s="442" t="s">
        <v>593</v>
      </c>
      <c r="J273" s="442"/>
      <c r="K273" s="442"/>
      <c r="L273" s="436"/>
    </row>
    <row r="274" spans="1:11" ht="12.75" customHeight="1">
      <c r="A274" s="510"/>
      <c r="B274" s="512"/>
      <c r="C274" s="514"/>
      <c r="D274" s="516"/>
      <c r="E274" s="440"/>
      <c r="F274" s="443"/>
      <c r="G274" s="440"/>
      <c r="H274" s="440"/>
      <c r="I274" s="440"/>
      <c r="J274" s="444"/>
      <c r="K274" s="445" t="s">
        <v>594</v>
      </c>
    </row>
    <row r="275" spans="1:12" ht="12.75" customHeight="1">
      <c r="A275" s="510">
        <v>137</v>
      </c>
      <c r="B275" s="511" t="s">
        <v>331</v>
      </c>
      <c r="C275" s="513" t="s">
        <v>125</v>
      </c>
      <c r="D275" s="515">
        <v>1</v>
      </c>
      <c r="E275" s="446"/>
      <c r="F275" s="447"/>
      <c r="G275" s="443"/>
      <c r="H275" s="440"/>
      <c r="I275" s="440"/>
      <c r="J275" s="444"/>
      <c r="K275" s="519" t="s">
        <v>182</v>
      </c>
      <c r="L275" s="405">
        <v>10</v>
      </c>
    </row>
    <row r="276" spans="1:11" ht="12.75" customHeight="1">
      <c r="A276" s="510"/>
      <c r="B276" s="512"/>
      <c r="C276" s="514"/>
      <c r="D276" s="516"/>
      <c r="E276" s="443"/>
      <c r="F276" s="448"/>
      <c r="G276" s="447"/>
      <c r="H276" s="440"/>
      <c r="I276" s="440"/>
      <c r="J276" s="444"/>
      <c r="K276" s="520"/>
    </row>
    <row r="277" spans="1:11" ht="12.75" customHeight="1">
      <c r="A277" s="510">
        <v>138</v>
      </c>
      <c r="B277" s="511" t="s">
        <v>332</v>
      </c>
      <c r="C277" s="513" t="s">
        <v>116</v>
      </c>
      <c r="D277" s="515">
        <v>2</v>
      </c>
      <c r="E277" s="448"/>
      <c r="F277" s="440"/>
      <c r="G277" s="447"/>
      <c r="H277" s="440"/>
      <c r="I277" s="440"/>
      <c r="J277" s="440"/>
      <c r="K277" s="440"/>
    </row>
    <row r="278" spans="1:11" ht="12.75" customHeight="1">
      <c r="A278" s="510"/>
      <c r="B278" s="512"/>
      <c r="C278" s="514"/>
      <c r="D278" s="516"/>
      <c r="E278" s="440"/>
      <c r="F278" s="440"/>
      <c r="G278" s="447"/>
      <c r="H278" s="440"/>
      <c r="I278" s="440"/>
      <c r="J278" s="440"/>
      <c r="K278" s="440"/>
    </row>
    <row r="279" spans="1:11" ht="12.75" customHeight="1">
      <c r="A279" s="510">
        <v>139</v>
      </c>
      <c r="B279" s="511" t="s">
        <v>333</v>
      </c>
      <c r="C279" s="513" t="s">
        <v>221</v>
      </c>
      <c r="D279" s="515">
        <v>2</v>
      </c>
      <c r="E279" s="446"/>
      <c r="F279" s="440"/>
      <c r="G279" s="447"/>
      <c r="H279" s="443"/>
      <c r="I279" s="440"/>
      <c r="J279" s="440"/>
      <c r="K279" s="440"/>
    </row>
    <row r="280" spans="1:11" ht="12.75" customHeight="1">
      <c r="A280" s="510"/>
      <c r="B280" s="512"/>
      <c r="C280" s="514"/>
      <c r="D280" s="516"/>
      <c r="E280" s="443"/>
      <c r="F280" s="440"/>
      <c r="G280" s="447"/>
      <c r="H280" s="447"/>
      <c r="I280" s="440"/>
      <c r="J280" s="440"/>
      <c r="K280" s="440"/>
    </row>
    <row r="281" spans="1:11" ht="12.75" customHeight="1">
      <c r="A281" s="510">
        <v>140</v>
      </c>
      <c r="B281" s="511" t="s">
        <v>334</v>
      </c>
      <c r="C281" s="513" t="s">
        <v>121</v>
      </c>
      <c r="D281" s="515">
        <v>2</v>
      </c>
      <c r="E281" s="448"/>
      <c r="F281" s="449"/>
      <c r="G281" s="447"/>
      <c r="H281" s="447"/>
      <c r="I281" s="440"/>
      <c r="J281" s="440"/>
      <c r="K281" s="440"/>
    </row>
    <row r="282" spans="1:11" ht="12.75" customHeight="1">
      <c r="A282" s="510"/>
      <c r="B282" s="512"/>
      <c r="C282" s="514"/>
      <c r="D282" s="516"/>
      <c r="E282" s="440"/>
      <c r="F282" s="447"/>
      <c r="G282" s="448"/>
      <c r="H282" s="447"/>
      <c r="I282" s="440"/>
      <c r="J282" s="440"/>
      <c r="K282" s="440"/>
    </row>
    <row r="283" spans="1:11" ht="12.75" customHeight="1">
      <c r="A283" s="510">
        <v>141</v>
      </c>
      <c r="B283" s="511" t="s">
        <v>335</v>
      </c>
      <c r="C283" s="513" t="s">
        <v>206</v>
      </c>
      <c r="D283" s="515">
        <v>2</v>
      </c>
      <c r="E283" s="446"/>
      <c r="F283" s="447"/>
      <c r="G283" s="440"/>
      <c r="H283" s="447"/>
      <c r="I283" s="440"/>
      <c r="J283" s="440"/>
      <c r="K283" s="440"/>
    </row>
    <row r="284" spans="1:11" ht="12.75" customHeight="1">
      <c r="A284" s="510"/>
      <c r="B284" s="512"/>
      <c r="C284" s="514"/>
      <c r="D284" s="516"/>
      <c r="E284" s="443"/>
      <c r="F284" s="448"/>
      <c r="G284" s="440"/>
      <c r="H284" s="447"/>
      <c r="I284" s="440"/>
      <c r="J284" s="440"/>
      <c r="K284" s="440"/>
    </row>
    <row r="285" spans="1:11" ht="12.75" customHeight="1">
      <c r="A285" s="510">
        <v>142</v>
      </c>
      <c r="B285" s="511" t="s">
        <v>336</v>
      </c>
      <c r="C285" s="513" t="s">
        <v>123</v>
      </c>
      <c r="D285" s="515">
        <v>2</v>
      </c>
      <c r="E285" s="448"/>
      <c r="F285" s="440"/>
      <c r="G285" s="440"/>
      <c r="H285" s="447"/>
      <c r="I285" s="440"/>
      <c r="J285" s="440"/>
      <c r="K285" s="440"/>
    </row>
    <row r="286" spans="1:11" ht="12.75" customHeight="1">
      <c r="A286" s="510"/>
      <c r="B286" s="512"/>
      <c r="C286" s="514"/>
      <c r="D286" s="516"/>
      <c r="E286" s="440"/>
      <c r="F286" s="440"/>
      <c r="G286" s="440"/>
      <c r="H286" s="447"/>
      <c r="I286" s="450"/>
      <c r="J286" s="440"/>
      <c r="K286" s="440"/>
    </row>
    <row r="287" spans="1:11" ht="12.75" customHeight="1">
      <c r="A287" s="510">
        <v>143</v>
      </c>
      <c r="B287" s="511" t="s">
        <v>337</v>
      </c>
      <c r="C287" s="513" t="s">
        <v>142</v>
      </c>
      <c r="D287" s="515">
        <v>1</v>
      </c>
      <c r="E287" s="446"/>
      <c r="F287" s="440"/>
      <c r="G287" s="440"/>
      <c r="H287" s="447"/>
      <c r="I287" s="440"/>
      <c r="J287" s="440"/>
      <c r="K287" s="440"/>
    </row>
    <row r="288" spans="1:11" ht="12.75" customHeight="1">
      <c r="A288" s="510"/>
      <c r="B288" s="512"/>
      <c r="C288" s="514"/>
      <c r="D288" s="516"/>
      <c r="E288" s="443"/>
      <c r="F288" s="440"/>
      <c r="G288" s="440"/>
      <c r="H288" s="447"/>
      <c r="I288" s="440"/>
      <c r="J288" s="440"/>
      <c r="K288" s="440"/>
    </row>
    <row r="289" spans="1:11" ht="12.75" customHeight="1">
      <c r="A289" s="510">
        <v>144</v>
      </c>
      <c r="B289" s="511" t="s">
        <v>338</v>
      </c>
      <c r="C289" s="513" t="s">
        <v>135</v>
      </c>
      <c r="D289" s="515">
        <v>2</v>
      </c>
      <c r="E289" s="448"/>
      <c r="F289" s="449"/>
      <c r="G289" s="440"/>
      <c r="H289" s="447"/>
      <c r="I289" s="440"/>
      <c r="J289" s="440"/>
      <c r="K289" s="440"/>
    </row>
    <row r="290" spans="1:11" ht="12.75" customHeight="1">
      <c r="A290" s="510"/>
      <c r="B290" s="512"/>
      <c r="C290" s="514"/>
      <c r="D290" s="516"/>
      <c r="E290" s="440"/>
      <c r="F290" s="447"/>
      <c r="G290" s="440"/>
      <c r="H290" s="447"/>
      <c r="I290" s="440"/>
      <c r="J290" s="446"/>
      <c r="K290" s="446"/>
    </row>
    <row r="291" spans="1:11" ht="12.75" customHeight="1">
      <c r="A291" s="510">
        <v>145</v>
      </c>
      <c r="B291" s="511" t="s">
        <v>339</v>
      </c>
      <c r="C291" s="513" t="s">
        <v>233</v>
      </c>
      <c r="D291" s="515">
        <v>1</v>
      </c>
      <c r="E291" s="446"/>
      <c r="F291" s="447"/>
      <c r="G291" s="443"/>
      <c r="H291" s="447"/>
      <c r="I291" s="440"/>
      <c r="J291" s="440"/>
      <c r="K291" s="440"/>
    </row>
    <row r="292" spans="1:11" ht="12.75" customHeight="1">
      <c r="A292" s="510"/>
      <c r="B292" s="512"/>
      <c r="C292" s="514"/>
      <c r="D292" s="516"/>
      <c r="E292" s="443"/>
      <c r="F292" s="448"/>
      <c r="G292" s="447"/>
      <c r="H292" s="447"/>
      <c r="I292" s="440"/>
      <c r="J292" s="440"/>
      <c r="K292" s="440"/>
    </row>
    <row r="293" spans="1:12" ht="12.75" customHeight="1">
      <c r="A293" s="510">
        <v>146</v>
      </c>
      <c r="B293" s="511" t="s">
        <v>340</v>
      </c>
      <c r="C293" s="513" t="s">
        <v>129</v>
      </c>
      <c r="D293" s="515">
        <v>1</v>
      </c>
      <c r="E293" s="448"/>
      <c r="F293" s="440"/>
      <c r="G293" s="447"/>
      <c r="H293" s="447"/>
      <c r="I293" s="440"/>
      <c r="J293" s="440"/>
      <c r="K293" s="440"/>
      <c r="L293" s="436"/>
    </row>
    <row r="294" spans="1:11" ht="12.75" customHeight="1">
      <c r="A294" s="510"/>
      <c r="B294" s="512"/>
      <c r="C294" s="514"/>
      <c r="D294" s="516"/>
      <c r="E294" s="440"/>
      <c r="F294" s="440"/>
      <c r="G294" s="447"/>
      <c r="H294" s="448"/>
      <c r="I294" s="440"/>
      <c r="J294" s="440"/>
      <c r="K294" s="440"/>
    </row>
    <row r="295" spans="1:12" ht="12.75" customHeight="1">
      <c r="A295" s="510">
        <v>147</v>
      </c>
      <c r="B295" s="511" t="s">
        <v>341</v>
      </c>
      <c r="C295" s="513" t="s">
        <v>203</v>
      </c>
      <c r="D295" s="515">
        <v>2</v>
      </c>
      <c r="E295" s="446"/>
      <c r="F295" s="440"/>
      <c r="G295" s="447"/>
      <c r="H295" s="440"/>
      <c r="I295" s="440"/>
      <c r="J295" s="440"/>
      <c r="K295" s="440"/>
      <c r="L295" s="436"/>
    </row>
    <row r="296" spans="1:11" ht="12.75" customHeight="1">
      <c r="A296" s="510"/>
      <c r="B296" s="512"/>
      <c r="C296" s="514"/>
      <c r="D296" s="516"/>
      <c r="E296" s="443"/>
      <c r="F296" s="440"/>
      <c r="G296" s="447"/>
      <c r="H296" s="440"/>
      <c r="I296" s="440"/>
      <c r="J296" s="440"/>
      <c r="K296" s="440"/>
    </row>
    <row r="297" spans="1:11" ht="12.75" customHeight="1">
      <c r="A297" s="510">
        <v>148</v>
      </c>
      <c r="B297" s="511" t="s">
        <v>342</v>
      </c>
      <c r="C297" s="513" t="s">
        <v>121</v>
      </c>
      <c r="D297" s="515">
        <v>2</v>
      </c>
      <c r="E297" s="448"/>
      <c r="F297" s="449"/>
      <c r="G297" s="447"/>
      <c r="H297" s="440"/>
      <c r="I297" s="440"/>
      <c r="J297" s="440"/>
      <c r="K297" s="440"/>
    </row>
    <row r="298" spans="1:11" ht="12.75" customHeight="1">
      <c r="A298" s="510"/>
      <c r="B298" s="512"/>
      <c r="C298" s="514"/>
      <c r="D298" s="516"/>
      <c r="E298" s="440"/>
      <c r="F298" s="447"/>
      <c r="G298" s="448"/>
      <c r="H298" s="440"/>
      <c r="I298" s="440"/>
      <c r="J298" s="440"/>
      <c r="K298" s="440"/>
    </row>
    <row r="299" spans="1:11" ht="12.75" customHeight="1">
      <c r="A299" s="510">
        <v>149</v>
      </c>
      <c r="B299" s="511" t="s">
        <v>343</v>
      </c>
      <c r="C299" s="513" t="s">
        <v>125</v>
      </c>
      <c r="D299" s="515">
        <v>2</v>
      </c>
      <c r="E299" s="446"/>
      <c r="F299" s="447"/>
      <c r="G299" s="440"/>
      <c r="H299" s="440"/>
      <c r="I299" s="440"/>
      <c r="J299" s="440"/>
      <c r="K299" s="440"/>
    </row>
    <row r="300" spans="1:11" ht="12.75" customHeight="1">
      <c r="A300" s="510"/>
      <c r="B300" s="512"/>
      <c r="C300" s="514"/>
      <c r="D300" s="516"/>
      <c r="E300" s="443"/>
      <c r="F300" s="448"/>
      <c r="G300" s="440"/>
      <c r="H300" s="440"/>
      <c r="I300" s="440"/>
      <c r="J300" s="440"/>
      <c r="K300" s="440"/>
    </row>
    <row r="301" spans="1:11" ht="12.75" customHeight="1">
      <c r="A301" s="510">
        <v>150</v>
      </c>
      <c r="B301" s="511" t="s">
        <v>344</v>
      </c>
      <c r="C301" s="513" t="s">
        <v>140</v>
      </c>
      <c r="D301" s="515">
        <v>2</v>
      </c>
      <c r="E301" s="448"/>
      <c r="F301" s="440"/>
      <c r="G301" s="440"/>
      <c r="H301" s="440"/>
      <c r="I301" s="440"/>
      <c r="J301" s="440"/>
      <c r="K301" s="440"/>
    </row>
    <row r="302" spans="1:11" ht="12.75" customHeight="1">
      <c r="A302" s="510"/>
      <c r="B302" s="512"/>
      <c r="C302" s="514"/>
      <c r="D302" s="516"/>
      <c r="E302" s="440"/>
      <c r="F302" s="440"/>
      <c r="G302" s="440"/>
      <c r="H302" s="440"/>
      <c r="I302" s="440"/>
      <c r="J302" s="440"/>
      <c r="K302" s="440"/>
    </row>
    <row r="303" spans="1:12" ht="12.75" customHeight="1">
      <c r="A303" s="510">
        <v>151</v>
      </c>
      <c r="B303" s="511" t="s">
        <v>345</v>
      </c>
      <c r="C303" s="513" t="s">
        <v>121</v>
      </c>
      <c r="D303" s="515">
        <v>2</v>
      </c>
      <c r="E303" s="441"/>
      <c r="F303" s="442" t="s">
        <v>590</v>
      </c>
      <c r="G303" s="442" t="s">
        <v>591</v>
      </c>
      <c r="H303" s="442" t="s">
        <v>592</v>
      </c>
      <c r="I303" s="442" t="s">
        <v>593</v>
      </c>
      <c r="J303" s="442"/>
      <c r="K303" s="442"/>
      <c r="L303" s="436"/>
    </row>
    <row r="304" spans="1:11" ht="12.75" customHeight="1">
      <c r="A304" s="510"/>
      <c r="B304" s="512"/>
      <c r="C304" s="514"/>
      <c r="D304" s="516"/>
      <c r="E304" s="440"/>
      <c r="F304" s="443"/>
      <c r="G304" s="440"/>
      <c r="H304" s="440"/>
      <c r="I304" s="440"/>
      <c r="J304" s="444"/>
      <c r="K304" s="445" t="s">
        <v>594</v>
      </c>
    </row>
    <row r="305" spans="1:12" ht="12.75" customHeight="1">
      <c r="A305" s="510">
        <v>152</v>
      </c>
      <c r="B305" s="511" t="s">
        <v>346</v>
      </c>
      <c r="C305" s="513" t="s">
        <v>203</v>
      </c>
      <c r="D305" s="515">
        <v>2</v>
      </c>
      <c r="E305" s="446"/>
      <c r="F305" s="447"/>
      <c r="G305" s="443"/>
      <c r="H305" s="440"/>
      <c r="I305" s="440"/>
      <c r="J305" s="444"/>
      <c r="K305" s="519" t="s">
        <v>183</v>
      </c>
      <c r="L305" s="405">
        <v>11</v>
      </c>
    </row>
    <row r="306" spans="1:11" ht="12.75" customHeight="1">
      <c r="A306" s="510"/>
      <c r="B306" s="512"/>
      <c r="C306" s="514"/>
      <c r="D306" s="516"/>
      <c r="E306" s="443"/>
      <c r="F306" s="448"/>
      <c r="G306" s="447"/>
      <c r="H306" s="440"/>
      <c r="I306" s="440"/>
      <c r="J306" s="444"/>
      <c r="K306" s="520"/>
    </row>
    <row r="307" spans="1:11" ht="12.75" customHeight="1">
      <c r="A307" s="510">
        <v>153</v>
      </c>
      <c r="B307" s="511" t="s">
        <v>347</v>
      </c>
      <c r="C307" s="513" t="s">
        <v>125</v>
      </c>
      <c r="D307" s="515">
        <v>2</v>
      </c>
      <c r="E307" s="448"/>
      <c r="F307" s="440"/>
      <c r="G307" s="447"/>
      <c r="H307" s="440"/>
      <c r="I307" s="440"/>
      <c r="J307" s="440"/>
      <c r="K307" s="440"/>
    </row>
    <row r="308" spans="1:11" ht="12.75" customHeight="1">
      <c r="A308" s="510"/>
      <c r="B308" s="512"/>
      <c r="C308" s="514"/>
      <c r="D308" s="516"/>
      <c r="E308" s="440"/>
      <c r="F308" s="440"/>
      <c r="G308" s="447"/>
      <c r="H308" s="440"/>
      <c r="I308" s="440"/>
      <c r="J308" s="440"/>
      <c r="K308" s="440"/>
    </row>
    <row r="309" spans="1:11" ht="12.75" customHeight="1">
      <c r="A309" s="510">
        <v>154</v>
      </c>
      <c r="B309" s="511" t="s">
        <v>348</v>
      </c>
      <c r="C309" s="513" t="s">
        <v>131</v>
      </c>
      <c r="D309" s="515">
        <v>2</v>
      </c>
      <c r="E309" s="446"/>
      <c r="F309" s="440"/>
      <c r="G309" s="447"/>
      <c r="H309" s="443"/>
      <c r="I309" s="440"/>
      <c r="J309" s="440"/>
      <c r="K309" s="440"/>
    </row>
    <row r="310" spans="1:11" ht="12.75" customHeight="1">
      <c r="A310" s="510"/>
      <c r="B310" s="512"/>
      <c r="C310" s="514"/>
      <c r="D310" s="516"/>
      <c r="E310" s="443"/>
      <c r="F310" s="440"/>
      <c r="G310" s="447"/>
      <c r="H310" s="447"/>
      <c r="I310" s="440"/>
      <c r="J310" s="440"/>
      <c r="K310" s="440"/>
    </row>
    <row r="311" spans="1:11" ht="12.75" customHeight="1">
      <c r="A311" s="510">
        <v>155</v>
      </c>
      <c r="B311" s="511" t="s">
        <v>349</v>
      </c>
      <c r="C311" s="513" t="s">
        <v>116</v>
      </c>
      <c r="D311" s="515">
        <v>1</v>
      </c>
      <c r="E311" s="448"/>
      <c r="F311" s="449"/>
      <c r="G311" s="447"/>
      <c r="H311" s="447"/>
      <c r="I311" s="440"/>
      <c r="J311" s="440"/>
      <c r="K311" s="440"/>
    </row>
    <row r="312" spans="1:11" ht="12.75" customHeight="1">
      <c r="A312" s="510"/>
      <c r="B312" s="512"/>
      <c r="C312" s="514"/>
      <c r="D312" s="516"/>
      <c r="E312" s="440"/>
      <c r="F312" s="447"/>
      <c r="G312" s="448"/>
      <c r="H312" s="447"/>
      <c r="I312" s="440"/>
      <c r="J312" s="440"/>
      <c r="K312" s="440"/>
    </row>
    <row r="313" spans="1:11" ht="12.75" customHeight="1">
      <c r="A313" s="510">
        <v>156</v>
      </c>
      <c r="B313" s="511" t="s">
        <v>350</v>
      </c>
      <c r="C313" s="513" t="s">
        <v>129</v>
      </c>
      <c r="D313" s="515">
        <v>2</v>
      </c>
      <c r="E313" s="446"/>
      <c r="F313" s="447"/>
      <c r="G313" s="440"/>
      <c r="H313" s="447"/>
      <c r="I313" s="440"/>
      <c r="J313" s="440"/>
      <c r="K313" s="440"/>
    </row>
    <row r="314" spans="1:11" ht="12.75" customHeight="1">
      <c r="A314" s="510"/>
      <c r="B314" s="512"/>
      <c r="C314" s="514"/>
      <c r="D314" s="516"/>
      <c r="E314" s="443"/>
      <c r="F314" s="448"/>
      <c r="G314" s="440"/>
      <c r="H314" s="447"/>
      <c r="I314" s="440"/>
      <c r="J314" s="440"/>
      <c r="K314" s="440"/>
    </row>
    <row r="315" spans="1:11" ht="12.75" customHeight="1">
      <c r="A315" s="510">
        <v>157</v>
      </c>
      <c r="B315" s="511" t="s">
        <v>351</v>
      </c>
      <c r="C315" s="513" t="s">
        <v>206</v>
      </c>
      <c r="D315" s="515">
        <v>2</v>
      </c>
      <c r="E315" s="448"/>
      <c r="F315" s="440"/>
      <c r="G315" s="440"/>
      <c r="H315" s="447"/>
      <c r="I315" s="440"/>
      <c r="J315" s="440"/>
      <c r="K315" s="440"/>
    </row>
    <row r="316" spans="1:11" ht="12.75" customHeight="1">
      <c r="A316" s="510"/>
      <c r="B316" s="512"/>
      <c r="C316" s="514"/>
      <c r="D316" s="516"/>
      <c r="E316" s="440"/>
      <c r="F316" s="440"/>
      <c r="G316" s="440"/>
      <c r="H316" s="447"/>
      <c r="I316" s="450"/>
      <c r="J316" s="440"/>
      <c r="K316" s="440"/>
    </row>
    <row r="317" spans="1:11" ht="12.75" customHeight="1">
      <c r="A317" s="510">
        <v>158</v>
      </c>
      <c r="B317" s="511" t="s">
        <v>352</v>
      </c>
      <c r="C317" s="513" t="s">
        <v>135</v>
      </c>
      <c r="D317" s="515">
        <v>2</v>
      </c>
      <c r="E317" s="446"/>
      <c r="F317" s="440"/>
      <c r="G317" s="440"/>
      <c r="H317" s="447"/>
      <c r="I317" s="440"/>
      <c r="J317" s="440"/>
      <c r="K317" s="440"/>
    </row>
    <row r="318" spans="1:11" ht="12.75" customHeight="1">
      <c r="A318" s="510"/>
      <c r="B318" s="512"/>
      <c r="C318" s="514"/>
      <c r="D318" s="516"/>
      <c r="E318" s="443"/>
      <c r="F318" s="440"/>
      <c r="G318" s="440"/>
      <c r="H318" s="447"/>
      <c r="I318" s="440"/>
      <c r="J318" s="440"/>
      <c r="K318" s="440"/>
    </row>
    <row r="319" spans="1:11" ht="12.75" customHeight="1">
      <c r="A319" s="510">
        <v>159</v>
      </c>
      <c r="B319" s="511" t="s">
        <v>353</v>
      </c>
      <c r="C319" s="513" t="s">
        <v>133</v>
      </c>
      <c r="D319" s="515">
        <v>2</v>
      </c>
      <c r="E319" s="448"/>
      <c r="F319" s="449"/>
      <c r="G319" s="440"/>
      <c r="H319" s="447"/>
      <c r="I319" s="440"/>
      <c r="J319" s="440"/>
      <c r="K319" s="440"/>
    </row>
    <row r="320" spans="1:11" ht="12.75" customHeight="1">
      <c r="A320" s="510"/>
      <c r="B320" s="512"/>
      <c r="C320" s="514"/>
      <c r="D320" s="516"/>
      <c r="E320" s="440"/>
      <c r="F320" s="447"/>
      <c r="G320" s="440"/>
      <c r="H320" s="447"/>
      <c r="I320" s="440"/>
      <c r="J320" s="446"/>
      <c r="K320" s="446"/>
    </row>
    <row r="321" spans="1:11" ht="12.75" customHeight="1">
      <c r="A321" s="510">
        <v>160</v>
      </c>
      <c r="B321" s="511" t="s">
        <v>354</v>
      </c>
      <c r="C321" s="513" t="s">
        <v>144</v>
      </c>
      <c r="D321" s="515">
        <v>1</v>
      </c>
      <c r="E321" s="446"/>
      <c r="F321" s="447"/>
      <c r="G321" s="443"/>
      <c r="H321" s="447"/>
      <c r="I321" s="440"/>
      <c r="J321" s="440"/>
      <c r="K321" s="440"/>
    </row>
    <row r="322" spans="1:11" ht="12.75" customHeight="1">
      <c r="A322" s="510"/>
      <c r="B322" s="512"/>
      <c r="C322" s="514"/>
      <c r="D322" s="516"/>
      <c r="E322" s="443"/>
      <c r="F322" s="448"/>
      <c r="G322" s="447"/>
      <c r="H322" s="447"/>
      <c r="I322" s="440"/>
      <c r="J322" s="440"/>
      <c r="K322" s="440"/>
    </row>
    <row r="323" spans="1:12" ht="12.75" customHeight="1">
      <c r="A323" s="510">
        <v>161</v>
      </c>
      <c r="B323" s="511" t="s">
        <v>355</v>
      </c>
      <c r="C323" s="513" t="s">
        <v>330</v>
      </c>
      <c r="D323" s="515"/>
      <c r="E323" s="448"/>
      <c r="F323" s="440"/>
      <c r="G323" s="447"/>
      <c r="H323" s="447"/>
      <c r="I323" s="440"/>
      <c r="J323" s="440"/>
      <c r="K323" s="440"/>
      <c r="L323" s="436"/>
    </row>
    <row r="324" spans="1:11" ht="12.75" customHeight="1">
      <c r="A324" s="510"/>
      <c r="B324" s="512"/>
      <c r="C324" s="514"/>
      <c r="D324" s="516"/>
      <c r="E324" s="440"/>
      <c r="F324" s="440"/>
      <c r="G324" s="447"/>
      <c r="H324" s="448"/>
      <c r="I324" s="440"/>
      <c r="J324" s="440"/>
      <c r="K324" s="440"/>
    </row>
    <row r="325" spans="1:12" ht="12.75" customHeight="1">
      <c r="A325" s="510">
        <v>162</v>
      </c>
      <c r="B325" s="511" t="s">
        <v>356</v>
      </c>
      <c r="C325" s="513" t="s">
        <v>212</v>
      </c>
      <c r="D325" s="515">
        <v>2</v>
      </c>
      <c r="E325" s="446"/>
      <c r="F325" s="440"/>
      <c r="G325" s="447"/>
      <c r="H325" s="440"/>
      <c r="I325" s="440"/>
      <c r="J325" s="440"/>
      <c r="K325" s="440"/>
      <c r="L325" s="436"/>
    </row>
    <row r="326" spans="1:11" ht="12.75" customHeight="1">
      <c r="A326" s="510"/>
      <c r="B326" s="512"/>
      <c r="C326" s="514"/>
      <c r="D326" s="516"/>
      <c r="E326" s="443"/>
      <c r="F326" s="440"/>
      <c r="G326" s="447"/>
      <c r="H326" s="440"/>
      <c r="I326" s="440"/>
      <c r="J326" s="440"/>
      <c r="K326" s="440"/>
    </row>
    <row r="327" spans="1:11" ht="12.75" customHeight="1">
      <c r="A327" s="510">
        <v>163</v>
      </c>
      <c r="B327" s="511" t="s">
        <v>357</v>
      </c>
      <c r="C327" s="513" t="s">
        <v>118</v>
      </c>
      <c r="D327" s="515">
        <v>2</v>
      </c>
      <c r="E327" s="448"/>
      <c r="F327" s="449"/>
      <c r="G327" s="447"/>
      <c r="H327" s="440"/>
      <c r="I327" s="440"/>
      <c r="J327" s="440"/>
      <c r="K327" s="440"/>
    </row>
    <row r="328" spans="1:11" ht="12.75" customHeight="1">
      <c r="A328" s="510"/>
      <c r="B328" s="512"/>
      <c r="C328" s="514"/>
      <c r="D328" s="516"/>
      <c r="E328" s="440"/>
      <c r="F328" s="447"/>
      <c r="G328" s="448"/>
      <c r="H328" s="440"/>
      <c r="I328" s="440"/>
      <c r="J328" s="440"/>
      <c r="K328" s="440"/>
    </row>
    <row r="329" spans="1:11" ht="12.75" customHeight="1">
      <c r="A329" s="510">
        <v>164</v>
      </c>
      <c r="B329" s="511" t="s">
        <v>358</v>
      </c>
      <c r="C329" s="513" t="s">
        <v>127</v>
      </c>
      <c r="D329" s="515">
        <v>2</v>
      </c>
      <c r="E329" s="446"/>
      <c r="F329" s="447"/>
      <c r="G329" s="440"/>
      <c r="H329" s="440"/>
      <c r="I329" s="440"/>
      <c r="J329" s="440"/>
      <c r="K329" s="440"/>
    </row>
    <row r="330" spans="1:11" ht="12.75" customHeight="1">
      <c r="A330" s="510"/>
      <c r="B330" s="512"/>
      <c r="C330" s="514"/>
      <c r="D330" s="516"/>
      <c r="E330" s="443"/>
      <c r="F330" s="448"/>
      <c r="G330" s="440"/>
      <c r="H330" s="440"/>
      <c r="I330" s="440"/>
      <c r="J330" s="440"/>
      <c r="K330" s="440"/>
    </row>
    <row r="331" spans="1:11" ht="12.75" customHeight="1">
      <c r="A331" s="510">
        <v>165</v>
      </c>
      <c r="B331" s="511" t="s">
        <v>359</v>
      </c>
      <c r="C331" s="513" t="s">
        <v>142</v>
      </c>
      <c r="D331" s="515">
        <v>2</v>
      </c>
      <c r="E331" s="448"/>
      <c r="F331" s="440"/>
      <c r="G331" s="440"/>
      <c r="H331" s="440"/>
      <c r="I331" s="440"/>
      <c r="J331" s="440"/>
      <c r="K331" s="440"/>
    </row>
    <row r="332" spans="1:11" ht="12.75" customHeight="1">
      <c r="A332" s="510"/>
      <c r="B332" s="512"/>
      <c r="C332" s="514"/>
      <c r="D332" s="516"/>
      <c r="E332" s="440"/>
      <c r="F332" s="440"/>
      <c r="G332" s="440"/>
      <c r="H332" s="440"/>
      <c r="I332" s="440"/>
      <c r="J332" s="440"/>
      <c r="K332" s="440"/>
    </row>
    <row r="333" spans="1:12" ht="12.75" customHeight="1">
      <c r="A333" s="510">
        <v>166</v>
      </c>
      <c r="B333" s="511" t="s">
        <v>360</v>
      </c>
      <c r="C333" s="513" t="s">
        <v>142</v>
      </c>
      <c r="D333" s="515">
        <v>2</v>
      </c>
      <c r="E333" s="441"/>
      <c r="F333" s="442" t="s">
        <v>590</v>
      </c>
      <c r="G333" s="442" t="s">
        <v>591</v>
      </c>
      <c r="H333" s="442" t="s">
        <v>592</v>
      </c>
      <c r="I333" s="442" t="s">
        <v>593</v>
      </c>
      <c r="J333" s="442"/>
      <c r="K333" s="442"/>
      <c r="L333" s="436"/>
    </row>
    <row r="334" spans="1:11" ht="12.75" customHeight="1">
      <c r="A334" s="510"/>
      <c r="B334" s="512"/>
      <c r="C334" s="514"/>
      <c r="D334" s="516"/>
      <c r="E334" s="440"/>
      <c r="F334" s="443"/>
      <c r="G334" s="440"/>
      <c r="H334" s="440"/>
      <c r="I334" s="440"/>
      <c r="J334" s="444"/>
      <c r="K334" s="445" t="s">
        <v>594</v>
      </c>
    </row>
    <row r="335" spans="1:12" ht="12.75" customHeight="1">
      <c r="A335" s="510">
        <v>167</v>
      </c>
      <c r="B335" s="511" t="s">
        <v>361</v>
      </c>
      <c r="C335" s="513" t="s">
        <v>118</v>
      </c>
      <c r="D335" s="515">
        <v>2</v>
      </c>
      <c r="E335" s="446"/>
      <c r="F335" s="447"/>
      <c r="G335" s="443"/>
      <c r="H335" s="440"/>
      <c r="I335" s="440"/>
      <c r="J335" s="444"/>
      <c r="K335" s="519" t="s">
        <v>184</v>
      </c>
      <c r="L335" s="405">
        <v>12</v>
      </c>
    </row>
    <row r="336" spans="1:11" ht="12.75" customHeight="1">
      <c r="A336" s="510"/>
      <c r="B336" s="512"/>
      <c r="C336" s="514"/>
      <c r="D336" s="516"/>
      <c r="E336" s="443"/>
      <c r="F336" s="448"/>
      <c r="G336" s="447"/>
      <c r="H336" s="440"/>
      <c r="I336" s="440"/>
      <c r="J336" s="444"/>
      <c r="K336" s="520"/>
    </row>
    <row r="337" spans="1:11" ht="12.75" customHeight="1">
      <c r="A337" s="510">
        <v>168</v>
      </c>
      <c r="B337" s="511" t="s">
        <v>362</v>
      </c>
      <c r="C337" s="513" t="s">
        <v>125</v>
      </c>
      <c r="D337" s="515">
        <v>1</v>
      </c>
      <c r="E337" s="448"/>
      <c r="F337" s="440"/>
      <c r="G337" s="447"/>
      <c r="H337" s="440"/>
      <c r="I337" s="440"/>
      <c r="J337" s="440"/>
      <c r="K337" s="440"/>
    </row>
    <row r="338" spans="1:11" ht="12.75" customHeight="1">
      <c r="A338" s="510"/>
      <c r="B338" s="512"/>
      <c r="C338" s="514"/>
      <c r="D338" s="516"/>
      <c r="E338" s="440"/>
      <c r="F338" s="440"/>
      <c r="G338" s="447"/>
      <c r="H338" s="440"/>
      <c r="I338" s="440"/>
      <c r="J338" s="440"/>
      <c r="K338" s="440"/>
    </row>
    <row r="339" spans="1:11" ht="12.75" customHeight="1">
      <c r="A339" s="510">
        <v>169</v>
      </c>
      <c r="B339" s="511" t="s">
        <v>363</v>
      </c>
      <c r="C339" s="513" t="s">
        <v>121</v>
      </c>
      <c r="D339" s="515">
        <v>1</v>
      </c>
      <c r="E339" s="446"/>
      <c r="F339" s="440"/>
      <c r="G339" s="447"/>
      <c r="H339" s="443"/>
      <c r="I339" s="440"/>
      <c r="J339" s="440"/>
      <c r="K339" s="440"/>
    </row>
    <row r="340" spans="1:11" ht="12.75" customHeight="1">
      <c r="A340" s="510"/>
      <c r="B340" s="512"/>
      <c r="C340" s="514"/>
      <c r="D340" s="516"/>
      <c r="E340" s="443"/>
      <c r="F340" s="440"/>
      <c r="G340" s="447"/>
      <c r="H340" s="447"/>
      <c r="I340" s="440"/>
      <c r="J340" s="440"/>
      <c r="K340" s="440"/>
    </row>
    <row r="341" spans="1:11" ht="12.75" customHeight="1">
      <c r="A341" s="510">
        <v>170</v>
      </c>
      <c r="B341" s="511" t="s">
        <v>364</v>
      </c>
      <c r="C341" s="513" t="s">
        <v>221</v>
      </c>
      <c r="D341" s="515">
        <v>2</v>
      </c>
      <c r="E341" s="448"/>
      <c r="F341" s="449"/>
      <c r="G341" s="447"/>
      <c r="H341" s="447"/>
      <c r="I341" s="440"/>
      <c r="J341" s="440"/>
      <c r="K341" s="440"/>
    </row>
    <row r="342" spans="1:11" ht="12.75" customHeight="1">
      <c r="A342" s="510"/>
      <c r="B342" s="512"/>
      <c r="C342" s="514"/>
      <c r="D342" s="516"/>
      <c r="E342" s="440"/>
      <c r="F342" s="447"/>
      <c r="G342" s="448"/>
      <c r="H342" s="447"/>
      <c r="I342" s="440"/>
      <c r="J342" s="440"/>
      <c r="K342" s="440"/>
    </row>
    <row r="343" spans="1:11" ht="12.75" customHeight="1">
      <c r="A343" s="510">
        <v>171</v>
      </c>
      <c r="B343" s="511" t="s">
        <v>365</v>
      </c>
      <c r="C343" s="513" t="s">
        <v>123</v>
      </c>
      <c r="D343" s="515">
        <v>1</v>
      </c>
      <c r="E343" s="446"/>
      <c r="F343" s="447"/>
      <c r="G343" s="440"/>
      <c r="H343" s="447"/>
      <c r="I343" s="440"/>
      <c r="J343" s="440"/>
      <c r="K343" s="440"/>
    </row>
    <row r="344" spans="1:11" ht="12.75" customHeight="1">
      <c r="A344" s="510"/>
      <c r="B344" s="512"/>
      <c r="C344" s="514"/>
      <c r="D344" s="516"/>
      <c r="E344" s="443"/>
      <c r="F344" s="448"/>
      <c r="G344" s="440"/>
      <c r="H344" s="447"/>
      <c r="I344" s="440"/>
      <c r="J344" s="440"/>
      <c r="K344" s="440"/>
    </row>
    <row r="345" spans="1:11" ht="12.75" customHeight="1">
      <c r="A345" s="510">
        <v>172</v>
      </c>
      <c r="B345" s="511" t="s">
        <v>366</v>
      </c>
      <c r="C345" s="513" t="s">
        <v>140</v>
      </c>
      <c r="D345" s="515">
        <v>1</v>
      </c>
      <c r="E345" s="448"/>
      <c r="F345" s="440"/>
      <c r="G345" s="440"/>
      <c r="H345" s="447"/>
      <c r="I345" s="440"/>
      <c r="J345" s="440"/>
      <c r="K345" s="440"/>
    </row>
    <row r="346" spans="1:11" ht="12.75" customHeight="1">
      <c r="A346" s="510"/>
      <c r="B346" s="512"/>
      <c r="C346" s="514"/>
      <c r="D346" s="516"/>
      <c r="E346" s="440"/>
      <c r="F346" s="440"/>
      <c r="G346" s="440"/>
      <c r="H346" s="447"/>
      <c r="I346" s="450"/>
      <c r="J346" s="440"/>
      <c r="K346" s="440"/>
    </row>
    <row r="347" spans="1:11" ht="12.75" customHeight="1">
      <c r="A347" s="510">
        <v>173</v>
      </c>
      <c r="B347" s="511" t="s">
        <v>367</v>
      </c>
      <c r="C347" s="513" t="s">
        <v>116</v>
      </c>
      <c r="D347" s="515">
        <v>2</v>
      </c>
      <c r="E347" s="446"/>
      <c r="F347" s="440"/>
      <c r="G347" s="440"/>
      <c r="H347" s="447"/>
      <c r="I347" s="440"/>
      <c r="J347" s="440"/>
      <c r="K347" s="440"/>
    </row>
    <row r="348" spans="1:11" ht="12.75" customHeight="1">
      <c r="A348" s="510"/>
      <c r="B348" s="512"/>
      <c r="C348" s="514"/>
      <c r="D348" s="516"/>
      <c r="E348" s="443"/>
      <c r="F348" s="440"/>
      <c r="G348" s="440"/>
      <c r="H348" s="447"/>
      <c r="I348" s="440"/>
      <c r="J348" s="440"/>
      <c r="K348" s="440"/>
    </row>
    <row r="349" spans="1:11" ht="12.75" customHeight="1">
      <c r="A349" s="510">
        <v>174</v>
      </c>
      <c r="B349" s="511" t="s">
        <v>368</v>
      </c>
      <c r="C349" s="513" t="s">
        <v>125</v>
      </c>
      <c r="D349" s="515">
        <v>1</v>
      </c>
      <c r="E349" s="448"/>
      <c r="F349" s="449"/>
      <c r="G349" s="440"/>
      <c r="H349" s="447"/>
      <c r="I349" s="440"/>
      <c r="J349" s="440"/>
      <c r="K349" s="440"/>
    </row>
    <row r="350" spans="1:11" ht="12.75" customHeight="1">
      <c r="A350" s="510"/>
      <c r="B350" s="512"/>
      <c r="C350" s="514"/>
      <c r="D350" s="516"/>
      <c r="E350" s="440"/>
      <c r="F350" s="447"/>
      <c r="G350" s="440"/>
      <c r="H350" s="447"/>
      <c r="I350" s="440"/>
      <c r="J350" s="446"/>
      <c r="K350" s="446"/>
    </row>
    <row r="351" spans="1:11" ht="12.75" customHeight="1">
      <c r="A351" s="510">
        <v>175</v>
      </c>
      <c r="B351" s="511" t="s">
        <v>369</v>
      </c>
      <c r="C351" s="513" t="s">
        <v>129</v>
      </c>
      <c r="D351" s="515">
        <v>1</v>
      </c>
      <c r="E351" s="446"/>
      <c r="F351" s="447"/>
      <c r="G351" s="443"/>
      <c r="H351" s="447"/>
      <c r="I351" s="440"/>
      <c r="J351" s="440"/>
      <c r="K351" s="440"/>
    </row>
    <row r="352" spans="1:11" ht="12.75" customHeight="1">
      <c r="A352" s="510"/>
      <c r="B352" s="512"/>
      <c r="C352" s="514"/>
      <c r="D352" s="516"/>
      <c r="E352" s="443"/>
      <c r="F352" s="448"/>
      <c r="G352" s="447"/>
      <c r="H352" s="447"/>
      <c r="I352" s="440"/>
      <c r="J352" s="440"/>
      <c r="K352" s="440"/>
    </row>
    <row r="353" spans="1:12" ht="12.75" customHeight="1">
      <c r="A353" s="510">
        <v>176</v>
      </c>
      <c r="B353" s="511" t="s">
        <v>370</v>
      </c>
      <c r="C353" s="513" t="s">
        <v>206</v>
      </c>
      <c r="D353" s="515">
        <v>1</v>
      </c>
      <c r="E353" s="448"/>
      <c r="F353" s="440"/>
      <c r="G353" s="447"/>
      <c r="H353" s="447"/>
      <c r="I353" s="440"/>
      <c r="J353" s="440"/>
      <c r="K353" s="440"/>
      <c r="L353" s="436"/>
    </row>
    <row r="354" spans="1:11" ht="12.75" customHeight="1">
      <c r="A354" s="510"/>
      <c r="B354" s="512"/>
      <c r="C354" s="514"/>
      <c r="D354" s="516"/>
      <c r="E354" s="440"/>
      <c r="F354" s="440"/>
      <c r="G354" s="447"/>
      <c r="H354" s="448"/>
      <c r="I354" s="440"/>
      <c r="J354" s="440"/>
      <c r="K354" s="440"/>
    </row>
    <row r="355" spans="1:12" ht="12.75" customHeight="1">
      <c r="A355" s="510">
        <v>177</v>
      </c>
      <c r="B355" s="511" t="s">
        <v>371</v>
      </c>
      <c r="C355" s="513" t="s">
        <v>233</v>
      </c>
      <c r="D355" s="515">
        <v>1</v>
      </c>
      <c r="E355" s="446"/>
      <c r="F355" s="440"/>
      <c r="G355" s="447"/>
      <c r="H355" s="440"/>
      <c r="I355" s="440"/>
      <c r="J355" s="440"/>
      <c r="K355" s="440"/>
      <c r="L355" s="436"/>
    </row>
    <row r="356" spans="1:11" ht="12.75" customHeight="1">
      <c r="A356" s="510"/>
      <c r="B356" s="512"/>
      <c r="C356" s="514"/>
      <c r="D356" s="516"/>
      <c r="E356" s="443"/>
      <c r="F356" s="440"/>
      <c r="G356" s="447"/>
      <c r="H356" s="440"/>
      <c r="I356" s="440"/>
      <c r="J356" s="440"/>
      <c r="K356" s="440"/>
    </row>
    <row r="357" spans="1:11" ht="12.75" customHeight="1">
      <c r="A357" s="510">
        <v>178</v>
      </c>
      <c r="B357" s="511" t="s">
        <v>372</v>
      </c>
      <c r="C357" s="513" t="s">
        <v>121</v>
      </c>
      <c r="D357" s="515">
        <v>2</v>
      </c>
      <c r="E357" s="448"/>
      <c r="F357" s="449"/>
      <c r="G357" s="447"/>
      <c r="H357" s="440"/>
      <c r="I357" s="440"/>
      <c r="J357" s="440"/>
      <c r="K357" s="440"/>
    </row>
    <row r="358" spans="1:11" ht="12.75" customHeight="1">
      <c r="A358" s="510"/>
      <c r="B358" s="512"/>
      <c r="C358" s="514"/>
      <c r="D358" s="516"/>
      <c r="E358" s="440"/>
      <c r="F358" s="447"/>
      <c r="G358" s="448"/>
      <c r="H358" s="440"/>
      <c r="I358" s="440"/>
      <c r="J358" s="440"/>
      <c r="K358" s="440"/>
    </row>
    <row r="359" spans="1:11" ht="12.75" customHeight="1">
      <c r="A359" s="510">
        <v>179</v>
      </c>
      <c r="B359" s="511" t="s">
        <v>373</v>
      </c>
      <c r="C359" s="517" t="s">
        <v>374</v>
      </c>
      <c r="D359" s="515"/>
      <c r="E359" s="446"/>
      <c r="F359" s="447"/>
      <c r="G359" s="440"/>
      <c r="H359" s="440"/>
      <c r="I359" s="440"/>
      <c r="J359" s="440"/>
      <c r="K359" s="440"/>
    </row>
    <row r="360" spans="1:11" ht="12.75" customHeight="1">
      <c r="A360" s="510"/>
      <c r="B360" s="512"/>
      <c r="C360" s="518"/>
      <c r="D360" s="516"/>
      <c r="E360" s="443"/>
      <c r="F360" s="448"/>
      <c r="G360" s="440"/>
      <c r="H360" s="440"/>
      <c r="I360" s="440"/>
      <c r="J360" s="440"/>
      <c r="K360" s="440"/>
    </row>
    <row r="361" spans="1:11" ht="12.75" customHeight="1">
      <c r="A361" s="510">
        <v>180</v>
      </c>
      <c r="B361" s="511" t="s">
        <v>375</v>
      </c>
      <c r="C361" s="513" t="s">
        <v>203</v>
      </c>
      <c r="D361" s="515">
        <v>2</v>
      </c>
      <c r="E361" s="448"/>
      <c r="F361" s="440"/>
      <c r="G361" s="440"/>
      <c r="H361" s="440"/>
      <c r="I361" s="440"/>
      <c r="J361" s="440"/>
      <c r="K361" s="440"/>
    </row>
    <row r="362" spans="1:11" ht="12.75" customHeight="1">
      <c r="A362" s="510"/>
      <c r="B362" s="512"/>
      <c r="C362" s="514"/>
      <c r="D362" s="516"/>
      <c r="E362" s="440"/>
      <c r="F362" s="440"/>
      <c r="G362" s="440"/>
      <c r="H362" s="440"/>
      <c r="I362" s="440"/>
      <c r="J362" s="440"/>
      <c r="K362" s="440"/>
    </row>
    <row r="363" spans="1:12" ht="12.75" customHeight="1">
      <c r="A363" s="510">
        <v>181</v>
      </c>
      <c r="B363" s="511" t="s">
        <v>376</v>
      </c>
      <c r="C363" s="513" t="s">
        <v>129</v>
      </c>
      <c r="D363" s="515">
        <v>2</v>
      </c>
      <c r="E363" s="441"/>
      <c r="F363" s="442" t="s">
        <v>590</v>
      </c>
      <c r="G363" s="442" t="s">
        <v>591</v>
      </c>
      <c r="H363" s="442" t="s">
        <v>592</v>
      </c>
      <c r="I363" s="442" t="s">
        <v>593</v>
      </c>
      <c r="J363" s="442"/>
      <c r="K363" s="442"/>
      <c r="L363" s="436"/>
    </row>
    <row r="364" spans="1:11" ht="12.75" customHeight="1">
      <c r="A364" s="510"/>
      <c r="B364" s="512"/>
      <c r="C364" s="514"/>
      <c r="D364" s="516"/>
      <c r="E364" s="440"/>
      <c r="F364" s="443"/>
      <c r="G364" s="440"/>
      <c r="H364" s="440"/>
      <c r="I364" s="440"/>
      <c r="J364" s="444"/>
      <c r="K364" s="445" t="s">
        <v>594</v>
      </c>
    </row>
    <row r="365" spans="1:12" ht="12.75" customHeight="1">
      <c r="A365" s="510">
        <v>182</v>
      </c>
      <c r="B365" s="511" t="s">
        <v>377</v>
      </c>
      <c r="C365" s="513" t="s">
        <v>133</v>
      </c>
      <c r="D365" s="515">
        <v>1</v>
      </c>
      <c r="E365" s="446"/>
      <c r="F365" s="447"/>
      <c r="G365" s="443"/>
      <c r="H365" s="440"/>
      <c r="I365" s="440"/>
      <c r="J365" s="444"/>
      <c r="K365" s="519" t="s">
        <v>185</v>
      </c>
      <c r="L365" s="405">
        <v>13</v>
      </c>
    </row>
    <row r="366" spans="1:11" ht="12.75" customHeight="1">
      <c r="A366" s="510"/>
      <c r="B366" s="512"/>
      <c r="C366" s="514"/>
      <c r="D366" s="516"/>
      <c r="E366" s="443"/>
      <c r="F366" s="448"/>
      <c r="G366" s="447"/>
      <c r="H366" s="440"/>
      <c r="I366" s="440"/>
      <c r="J366" s="444"/>
      <c r="K366" s="520"/>
    </row>
    <row r="367" spans="1:11" ht="12.75" customHeight="1">
      <c r="A367" s="510">
        <v>183</v>
      </c>
      <c r="B367" s="511" t="s">
        <v>378</v>
      </c>
      <c r="C367" s="513" t="s">
        <v>142</v>
      </c>
      <c r="D367" s="515">
        <v>1</v>
      </c>
      <c r="E367" s="448"/>
      <c r="F367" s="440"/>
      <c r="G367" s="447"/>
      <c r="H367" s="440"/>
      <c r="I367" s="440"/>
      <c r="J367" s="440"/>
      <c r="K367" s="440"/>
    </row>
    <row r="368" spans="1:11" ht="12.75" customHeight="1">
      <c r="A368" s="510"/>
      <c r="B368" s="512"/>
      <c r="C368" s="514"/>
      <c r="D368" s="516"/>
      <c r="E368" s="440"/>
      <c r="F368" s="440"/>
      <c r="G368" s="447"/>
      <c r="H368" s="440"/>
      <c r="I368" s="440"/>
      <c r="J368" s="440"/>
      <c r="K368" s="440"/>
    </row>
    <row r="369" spans="1:11" ht="12.75" customHeight="1">
      <c r="A369" s="510">
        <v>184</v>
      </c>
      <c r="B369" s="511" t="s">
        <v>379</v>
      </c>
      <c r="C369" s="513" t="s">
        <v>125</v>
      </c>
      <c r="D369" s="515">
        <v>1</v>
      </c>
      <c r="E369" s="446"/>
      <c r="F369" s="440"/>
      <c r="G369" s="447"/>
      <c r="H369" s="443"/>
      <c r="I369" s="440"/>
      <c r="J369" s="440"/>
      <c r="K369" s="440"/>
    </row>
    <row r="370" spans="1:11" ht="12.75" customHeight="1">
      <c r="A370" s="510"/>
      <c r="B370" s="512"/>
      <c r="C370" s="514"/>
      <c r="D370" s="516"/>
      <c r="E370" s="443"/>
      <c r="F370" s="440"/>
      <c r="G370" s="447"/>
      <c r="H370" s="447"/>
      <c r="I370" s="440"/>
      <c r="J370" s="440"/>
      <c r="K370" s="440"/>
    </row>
    <row r="371" spans="1:11" ht="12.75" customHeight="1">
      <c r="A371" s="510">
        <v>185</v>
      </c>
      <c r="B371" s="511" t="s">
        <v>380</v>
      </c>
      <c r="C371" s="513" t="s">
        <v>116</v>
      </c>
      <c r="D371" s="515">
        <v>1</v>
      </c>
      <c r="E371" s="448"/>
      <c r="F371" s="449"/>
      <c r="G371" s="447"/>
      <c r="H371" s="447"/>
      <c r="I371" s="440"/>
      <c r="J371" s="440"/>
      <c r="K371" s="440"/>
    </row>
    <row r="372" spans="1:11" ht="12.75" customHeight="1">
      <c r="A372" s="510"/>
      <c r="B372" s="512"/>
      <c r="C372" s="514"/>
      <c r="D372" s="516"/>
      <c r="E372" s="440"/>
      <c r="F372" s="447"/>
      <c r="G372" s="448"/>
      <c r="H372" s="447"/>
      <c r="I372" s="440"/>
      <c r="J372" s="440"/>
      <c r="K372" s="440"/>
    </row>
    <row r="373" spans="1:11" ht="12.75" customHeight="1">
      <c r="A373" s="510">
        <v>186</v>
      </c>
      <c r="B373" s="511" t="s">
        <v>381</v>
      </c>
      <c r="C373" s="513" t="s">
        <v>243</v>
      </c>
      <c r="D373" s="515">
        <v>1</v>
      </c>
      <c r="E373" s="446"/>
      <c r="F373" s="447"/>
      <c r="G373" s="440"/>
      <c r="H373" s="447"/>
      <c r="I373" s="440"/>
      <c r="J373" s="440"/>
      <c r="K373" s="440"/>
    </row>
    <row r="374" spans="1:11" ht="12.75" customHeight="1">
      <c r="A374" s="510"/>
      <c r="B374" s="512"/>
      <c r="C374" s="514"/>
      <c r="D374" s="516"/>
      <c r="E374" s="443"/>
      <c r="F374" s="448"/>
      <c r="G374" s="440"/>
      <c r="H374" s="447"/>
      <c r="I374" s="440"/>
      <c r="J374" s="440"/>
      <c r="K374" s="440"/>
    </row>
    <row r="375" spans="1:11" ht="12.75" customHeight="1">
      <c r="A375" s="510">
        <v>187</v>
      </c>
      <c r="B375" s="511" t="s">
        <v>382</v>
      </c>
      <c r="C375" s="513" t="s">
        <v>199</v>
      </c>
      <c r="D375" s="515">
        <v>2</v>
      </c>
      <c r="E375" s="448"/>
      <c r="F375" s="440"/>
      <c r="G375" s="440"/>
      <c r="H375" s="447"/>
      <c r="I375" s="440"/>
      <c r="J375" s="440"/>
      <c r="K375" s="440"/>
    </row>
    <row r="376" spans="1:11" ht="12.75" customHeight="1">
      <c r="A376" s="510"/>
      <c r="B376" s="512"/>
      <c r="C376" s="514"/>
      <c r="D376" s="516"/>
      <c r="E376" s="440"/>
      <c r="F376" s="440"/>
      <c r="G376" s="440"/>
      <c r="H376" s="447"/>
      <c r="I376" s="450"/>
      <c r="J376" s="440"/>
      <c r="K376" s="440"/>
    </row>
    <row r="377" spans="1:11" ht="12.75" customHeight="1">
      <c r="A377" s="510">
        <v>188</v>
      </c>
      <c r="B377" s="511" t="s">
        <v>383</v>
      </c>
      <c r="C377" s="513" t="s">
        <v>121</v>
      </c>
      <c r="D377" s="515">
        <v>1</v>
      </c>
      <c r="E377" s="446"/>
      <c r="F377" s="440"/>
      <c r="G377" s="440"/>
      <c r="H377" s="447"/>
      <c r="I377" s="440"/>
      <c r="J377" s="440"/>
      <c r="K377" s="440"/>
    </row>
    <row r="378" spans="1:11" ht="12.75" customHeight="1">
      <c r="A378" s="510"/>
      <c r="B378" s="512"/>
      <c r="C378" s="514"/>
      <c r="D378" s="516"/>
      <c r="E378" s="443"/>
      <c r="F378" s="440"/>
      <c r="G378" s="440"/>
      <c r="H378" s="447"/>
      <c r="I378" s="440"/>
      <c r="J378" s="440"/>
      <c r="K378" s="440"/>
    </row>
    <row r="379" spans="1:11" ht="12.75" customHeight="1">
      <c r="A379" s="510">
        <v>189</v>
      </c>
      <c r="B379" s="511" t="s">
        <v>384</v>
      </c>
      <c r="C379" s="513" t="s">
        <v>118</v>
      </c>
      <c r="D379" s="515">
        <v>2</v>
      </c>
      <c r="E379" s="448"/>
      <c r="F379" s="449"/>
      <c r="G379" s="440"/>
      <c r="H379" s="447"/>
      <c r="I379" s="440"/>
      <c r="J379" s="440"/>
      <c r="K379" s="440"/>
    </row>
    <row r="380" spans="1:11" ht="12.75" customHeight="1">
      <c r="A380" s="510"/>
      <c r="B380" s="512"/>
      <c r="C380" s="514"/>
      <c r="D380" s="516"/>
      <c r="E380" s="440"/>
      <c r="F380" s="447"/>
      <c r="G380" s="440"/>
      <c r="H380" s="447"/>
      <c r="I380" s="440"/>
      <c r="J380" s="446"/>
      <c r="K380" s="446"/>
    </row>
    <row r="381" spans="1:11" ht="12.75" customHeight="1">
      <c r="A381" s="510">
        <v>190</v>
      </c>
      <c r="B381" s="511" t="s">
        <v>385</v>
      </c>
      <c r="C381" s="513" t="s">
        <v>212</v>
      </c>
      <c r="D381" s="515">
        <v>1</v>
      </c>
      <c r="E381" s="446"/>
      <c r="F381" s="447"/>
      <c r="G381" s="443"/>
      <c r="H381" s="447"/>
      <c r="I381" s="440"/>
      <c r="J381" s="440"/>
      <c r="K381" s="440"/>
    </row>
    <row r="382" spans="1:11" ht="12.75" customHeight="1">
      <c r="A382" s="510"/>
      <c r="B382" s="512"/>
      <c r="C382" s="514"/>
      <c r="D382" s="516"/>
      <c r="E382" s="443"/>
      <c r="F382" s="448"/>
      <c r="G382" s="447"/>
      <c r="H382" s="447"/>
      <c r="I382" s="440"/>
      <c r="J382" s="440"/>
      <c r="K382" s="440"/>
    </row>
    <row r="383" spans="1:12" ht="12.75" customHeight="1">
      <c r="A383" s="510">
        <v>191</v>
      </c>
      <c r="B383" s="511" t="s">
        <v>386</v>
      </c>
      <c r="C383" s="513" t="s">
        <v>215</v>
      </c>
      <c r="D383" s="515">
        <v>1</v>
      </c>
      <c r="E383" s="448"/>
      <c r="F383" s="440"/>
      <c r="G383" s="447"/>
      <c r="H383" s="447"/>
      <c r="I383" s="440"/>
      <c r="J383" s="440"/>
      <c r="K383" s="440"/>
      <c r="L383" s="436"/>
    </row>
    <row r="384" spans="1:11" ht="12.75" customHeight="1">
      <c r="A384" s="510"/>
      <c r="B384" s="512"/>
      <c r="C384" s="514"/>
      <c r="D384" s="516"/>
      <c r="E384" s="440"/>
      <c r="F384" s="440"/>
      <c r="G384" s="447"/>
      <c r="H384" s="448"/>
      <c r="I384" s="440"/>
      <c r="J384" s="440"/>
      <c r="K384" s="440"/>
    </row>
    <row r="385" spans="1:12" ht="12.75" customHeight="1">
      <c r="A385" s="510">
        <v>192</v>
      </c>
      <c r="B385" s="511" t="s">
        <v>387</v>
      </c>
      <c r="C385" s="513" t="s">
        <v>203</v>
      </c>
      <c r="D385" s="515">
        <v>2</v>
      </c>
      <c r="E385" s="446"/>
      <c r="F385" s="440"/>
      <c r="G385" s="447"/>
      <c r="H385" s="440"/>
      <c r="I385" s="440"/>
      <c r="J385" s="440"/>
      <c r="K385" s="440"/>
      <c r="L385" s="436"/>
    </row>
    <row r="386" spans="1:11" ht="12.75" customHeight="1">
      <c r="A386" s="510"/>
      <c r="B386" s="512"/>
      <c r="C386" s="514"/>
      <c r="D386" s="516"/>
      <c r="E386" s="443"/>
      <c r="F386" s="440"/>
      <c r="G386" s="447"/>
      <c r="H386" s="440"/>
      <c r="I386" s="440"/>
      <c r="J386" s="440"/>
      <c r="K386" s="440"/>
    </row>
    <row r="387" spans="1:11" ht="12.75" customHeight="1">
      <c r="A387" s="510">
        <v>193</v>
      </c>
      <c r="B387" s="511" t="s">
        <v>388</v>
      </c>
      <c r="C387" s="513" t="s">
        <v>206</v>
      </c>
      <c r="D387" s="515">
        <v>1</v>
      </c>
      <c r="E387" s="448"/>
      <c r="F387" s="449"/>
      <c r="G387" s="447"/>
      <c r="H387" s="440"/>
      <c r="I387" s="440"/>
      <c r="J387" s="440"/>
      <c r="K387" s="440"/>
    </row>
    <row r="388" spans="1:11" ht="12.75" customHeight="1">
      <c r="A388" s="510"/>
      <c r="B388" s="512"/>
      <c r="C388" s="514"/>
      <c r="D388" s="516"/>
      <c r="E388" s="440"/>
      <c r="F388" s="447"/>
      <c r="G388" s="448"/>
      <c r="H388" s="440"/>
      <c r="I388" s="440"/>
      <c r="J388" s="440"/>
      <c r="K388" s="440"/>
    </row>
    <row r="389" spans="1:11" ht="12.75" customHeight="1">
      <c r="A389" s="510">
        <v>194</v>
      </c>
      <c r="B389" s="511" t="s">
        <v>373</v>
      </c>
      <c r="C389" s="517" t="s">
        <v>374</v>
      </c>
      <c r="D389" s="515"/>
      <c r="E389" s="446"/>
      <c r="F389" s="447"/>
      <c r="G389" s="440"/>
      <c r="H389" s="440"/>
      <c r="I389" s="440"/>
      <c r="J389" s="440"/>
      <c r="K389" s="440"/>
    </row>
    <row r="390" spans="1:11" ht="12.75" customHeight="1">
      <c r="A390" s="510"/>
      <c r="B390" s="512"/>
      <c r="C390" s="518"/>
      <c r="D390" s="516"/>
      <c r="E390" s="443"/>
      <c r="F390" s="448"/>
      <c r="G390" s="440"/>
      <c r="H390" s="440"/>
      <c r="I390" s="440"/>
      <c r="J390" s="440"/>
      <c r="K390" s="440"/>
    </row>
    <row r="391" spans="1:11" ht="12.75" customHeight="1">
      <c r="A391" s="510">
        <v>195</v>
      </c>
      <c r="B391" s="511" t="s">
        <v>389</v>
      </c>
      <c r="C391" s="513" t="s">
        <v>123</v>
      </c>
      <c r="D391" s="515">
        <v>2</v>
      </c>
      <c r="E391" s="448"/>
      <c r="F391" s="440"/>
      <c r="G391" s="440"/>
      <c r="H391" s="440"/>
      <c r="I391" s="440"/>
      <c r="J391" s="440"/>
      <c r="K391" s="440"/>
    </row>
    <row r="392" spans="1:11" ht="12.75" customHeight="1">
      <c r="A392" s="510"/>
      <c r="B392" s="512"/>
      <c r="C392" s="514"/>
      <c r="D392" s="516"/>
      <c r="E392" s="440"/>
      <c r="F392" s="440"/>
      <c r="G392" s="440"/>
      <c r="H392" s="440"/>
      <c r="I392" s="440"/>
      <c r="J392" s="440"/>
      <c r="K392" s="440"/>
    </row>
    <row r="393" spans="1:12" ht="12.75" customHeight="1">
      <c r="A393" s="510">
        <v>196</v>
      </c>
      <c r="B393" s="511" t="s">
        <v>390</v>
      </c>
      <c r="C393" s="513" t="s">
        <v>140</v>
      </c>
      <c r="D393" s="515">
        <v>2</v>
      </c>
      <c r="E393" s="441"/>
      <c r="F393" s="442" t="s">
        <v>590</v>
      </c>
      <c r="G393" s="442" t="s">
        <v>591</v>
      </c>
      <c r="H393" s="442" t="s">
        <v>592</v>
      </c>
      <c r="I393" s="442" t="s">
        <v>593</v>
      </c>
      <c r="J393" s="442"/>
      <c r="K393" s="442"/>
      <c r="L393" s="436"/>
    </row>
    <row r="394" spans="1:11" ht="12.75" customHeight="1">
      <c r="A394" s="510"/>
      <c r="B394" s="512"/>
      <c r="C394" s="514"/>
      <c r="D394" s="516"/>
      <c r="E394" s="440"/>
      <c r="F394" s="443"/>
      <c r="G394" s="440"/>
      <c r="H394" s="440"/>
      <c r="I394" s="440"/>
      <c r="J394" s="444"/>
      <c r="K394" s="445" t="s">
        <v>594</v>
      </c>
    </row>
    <row r="395" spans="1:12" ht="12.75" customHeight="1">
      <c r="A395" s="510">
        <v>197</v>
      </c>
      <c r="B395" s="511" t="s">
        <v>391</v>
      </c>
      <c r="C395" s="513" t="s">
        <v>125</v>
      </c>
      <c r="D395" s="515">
        <v>2</v>
      </c>
      <c r="E395" s="446"/>
      <c r="F395" s="447"/>
      <c r="G395" s="443"/>
      <c r="H395" s="440"/>
      <c r="I395" s="440"/>
      <c r="J395" s="444"/>
      <c r="K395" s="519" t="s">
        <v>186</v>
      </c>
      <c r="L395" s="405">
        <v>14</v>
      </c>
    </row>
    <row r="396" spans="1:11" ht="12.75" customHeight="1">
      <c r="A396" s="510"/>
      <c r="B396" s="512"/>
      <c r="C396" s="514"/>
      <c r="D396" s="516"/>
      <c r="E396" s="443"/>
      <c r="F396" s="448"/>
      <c r="G396" s="447"/>
      <c r="H396" s="440"/>
      <c r="I396" s="440"/>
      <c r="J396" s="444"/>
      <c r="K396" s="520"/>
    </row>
    <row r="397" spans="1:11" ht="12.75" customHeight="1">
      <c r="A397" s="510">
        <v>198</v>
      </c>
      <c r="B397" s="511" t="s">
        <v>392</v>
      </c>
      <c r="C397" s="513" t="s">
        <v>393</v>
      </c>
      <c r="D397" s="515"/>
      <c r="E397" s="448"/>
      <c r="F397" s="440"/>
      <c r="G397" s="447"/>
      <c r="H397" s="440"/>
      <c r="I397" s="440"/>
      <c r="J397" s="440"/>
      <c r="K397" s="440"/>
    </row>
    <row r="398" spans="1:11" ht="12.75" customHeight="1">
      <c r="A398" s="510"/>
      <c r="B398" s="512"/>
      <c r="C398" s="514"/>
      <c r="D398" s="516"/>
      <c r="E398" s="440"/>
      <c r="F398" s="440"/>
      <c r="G398" s="447"/>
      <c r="H398" s="440"/>
      <c r="I398" s="440"/>
      <c r="J398" s="440"/>
      <c r="K398" s="440"/>
    </row>
    <row r="399" spans="1:11" ht="12.75" customHeight="1">
      <c r="A399" s="510">
        <v>199</v>
      </c>
      <c r="B399" s="511" t="s">
        <v>394</v>
      </c>
      <c r="C399" s="513" t="s">
        <v>233</v>
      </c>
      <c r="D399" s="515">
        <v>1</v>
      </c>
      <c r="E399" s="446"/>
      <c r="F399" s="440"/>
      <c r="G399" s="447"/>
      <c r="H399" s="443"/>
      <c r="I399" s="440"/>
      <c r="J399" s="440"/>
      <c r="K399" s="440"/>
    </row>
    <row r="400" spans="1:11" ht="12.75" customHeight="1">
      <c r="A400" s="510"/>
      <c r="B400" s="512"/>
      <c r="C400" s="514"/>
      <c r="D400" s="516"/>
      <c r="E400" s="443"/>
      <c r="F400" s="440"/>
      <c r="G400" s="447"/>
      <c r="H400" s="447"/>
      <c r="I400" s="440"/>
      <c r="J400" s="440"/>
      <c r="K400" s="440"/>
    </row>
    <row r="401" spans="1:11" ht="12.75" customHeight="1">
      <c r="A401" s="510">
        <v>200</v>
      </c>
      <c r="B401" s="511" t="s">
        <v>395</v>
      </c>
      <c r="C401" s="513" t="s">
        <v>121</v>
      </c>
      <c r="D401" s="515">
        <v>1</v>
      </c>
      <c r="E401" s="448"/>
      <c r="F401" s="449"/>
      <c r="G401" s="447"/>
      <c r="H401" s="447"/>
      <c r="I401" s="440"/>
      <c r="J401" s="440"/>
      <c r="K401" s="440"/>
    </row>
    <row r="402" spans="1:11" ht="12.75" customHeight="1">
      <c r="A402" s="510"/>
      <c r="B402" s="512"/>
      <c r="C402" s="514"/>
      <c r="D402" s="516"/>
      <c r="E402" s="440"/>
      <c r="F402" s="447"/>
      <c r="G402" s="448"/>
      <c r="H402" s="447"/>
      <c r="I402" s="440"/>
      <c r="J402" s="440"/>
      <c r="K402" s="440"/>
    </row>
    <row r="403" spans="1:11" ht="12.75" customHeight="1">
      <c r="A403" s="510">
        <v>201</v>
      </c>
      <c r="B403" s="511" t="s">
        <v>396</v>
      </c>
      <c r="C403" s="513" t="s">
        <v>123</v>
      </c>
      <c r="D403" s="515">
        <v>2</v>
      </c>
      <c r="E403" s="446"/>
      <c r="F403" s="447"/>
      <c r="G403" s="440"/>
      <c r="H403" s="447"/>
      <c r="I403" s="440"/>
      <c r="J403" s="440"/>
      <c r="K403" s="440"/>
    </row>
    <row r="404" spans="1:11" ht="12.75" customHeight="1">
      <c r="A404" s="510"/>
      <c r="B404" s="512"/>
      <c r="C404" s="514"/>
      <c r="D404" s="516"/>
      <c r="E404" s="443"/>
      <c r="F404" s="448"/>
      <c r="G404" s="440"/>
      <c r="H404" s="447"/>
      <c r="I404" s="440"/>
      <c r="J404" s="440"/>
      <c r="K404" s="440"/>
    </row>
    <row r="405" spans="1:11" ht="12.75" customHeight="1">
      <c r="A405" s="510">
        <v>202</v>
      </c>
      <c r="B405" s="511" t="s">
        <v>397</v>
      </c>
      <c r="C405" s="513" t="s">
        <v>221</v>
      </c>
      <c r="D405" s="515">
        <v>1</v>
      </c>
      <c r="E405" s="448"/>
      <c r="F405" s="440"/>
      <c r="G405" s="440"/>
      <c r="H405" s="447"/>
      <c r="I405" s="440"/>
      <c r="J405" s="440"/>
      <c r="K405" s="440"/>
    </row>
    <row r="406" spans="1:11" ht="12.75" customHeight="1">
      <c r="A406" s="510"/>
      <c r="B406" s="512"/>
      <c r="C406" s="514"/>
      <c r="D406" s="516"/>
      <c r="E406" s="440"/>
      <c r="F406" s="440"/>
      <c r="G406" s="440"/>
      <c r="H406" s="447"/>
      <c r="I406" s="450"/>
      <c r="J406" s="440"/>
      <c r="K406" s="440"/>
    </row>
    <row r="407" spans="1:11" ht="12.75" customHeight="1">
      <c r="A407" s="510">
        <v>203</v>
      </c>
      <c r="B407" s="511" t="s">
        <v>398</v>
      </c>
      <c r="C407" s="513" t="s">
        <v>133</v>
      </c>
      <c r="D407" s="515">
        <v>1</v>
      </c>
      <c r="E407" s="446"/>
      <c r="F407" s="440"/>
      <c r="G407" s="440"/>
      <c r="H407" s="447"/>
      <c r="I407" s="440"/>
      <c r="J407" s="440"/>
      <c r="K407" s="440"/>
    </row>
    <row r="408" spans="1:11" ht="12.75" customHeight="1">
      <c r="A408" s="510"/>
      <c r="B408" s="512"/>
      <c r="C408" s="514"/>
      <c r="D408" s="516"/>
      <c r="E408" s="443"/>
      <c r="F408" s="440"/>
      <c r="G408" s="440"/>
      <c r="H408" s="447"/>
      <c r="I408" s="440"/>
      <c r="J408" s="440"/>
      <c r="K408" s="440"/>
    </row>
    <row r="409" spans="1:11" ht="12.75" customHeight="1">
      <c r="A409" s="510">
        <v>204</v>
      </c>
      <c r="B409" s="511" t="s">
        <v>399</v>
      </c>
      <c r="C409" s="513" t="s">
        <v>116</v>
      </c>
      <c r="D409" s="515">
        <v>1</v>
      </c>
      <c r="E409" s="448"/>
      <c r="F409" s="449"/>
      <c r="G409" s="440"/>
      <c r="H409" s="447"/>
      <c r="I409" s="440"/>
      <c r="J409" s="440"/>
      <c r="K409" s="440"/>
    </row>
    <row r="410" spans="1:11" ht="12.75" customHeight="1">
      <c r="A410" s="510"/>
      <c r="B410" s="512"/>
      <c r="C410" s="514"/>
      <c r="D410" s="516"/>
      <c r="E410" s="440"/>
      <c r="F410" s="447"/>
      <c r="G410" s="440"/>
      <c r="H410" s="447"/>
      <c r="I410" s="440"/>
      <c r="J410" s="446"/>
      <c r="K410" s="446"/>
    </row>
    <row r="411" spans="1:11" ht="12.75" customHeight="1">
      <c r="A411" s="510">
        <v>205</v>
      </c>
      <c r="B411" s="511" t="s">
        <v>400</v>
      </c>
      <c r="C411" s="513" t="s">
        <v>129</v>
      </c>
      <c r="D411" s="515">
        <v>1</v>
      </c>
      <c r="E411" s="446"/>
      <c r="F411" s="447"/>
      <c r="G411" s="443"/>
      <c r="H411" s="447"/>
      <c r="I411" s="440"/>
      <c r="J411" s="440"/>
      <c r="K411" s="440"/>
    </row>
    <row r="412" spans="1:11" ht="12.75" customHeight="1">
      <c r="A412" s="510"/>
      <c r="B412" s="512"/>
      <c r="C412" s="514"/>
      <c r="D412" s="516"/>
      <c r="E412" s="443"/>
      <c r="F412" s="448"/>
      <c r="G412" s="447"/>
      <c r="H412" s="447"/>
      <c r="I412" s="440"/>
      <c r="J412" s="440"/>
      <c r="K412" s="440"/>
    </row>
    <row r="413" spans="1:12" ht="12.75" customHeight="1">
      <c r="A413" s="510">
        <v>206</v>
      </c>
      <c r="B413" s="511" t="s">
        <v>401</v>
      </c>
      <c r="C413" s="513" t="s">
        <v>125</v>
      </c>
      <c r="D413" s="515">
        <v>1</v>
      </c>
      <c r="E413" s="448"/>
      <c r="F413" s="440"/>
      <c r="G413" s="447"/>
      <c r="H413" s="447"/>
      <c r="I413" s="440"/>
      <c r="J413" s="440"/>
      <c r="K413" s="440"/>
      <c r="L413" s="436"/>
    </row>
    <row r="414" spans="1:11" ht="12.75" customHeight="1">
      <c r="A414" s="510"/>
      <c r="B414" s="512"/>
      <c r="C414" s="514"/>
      <c r="D414" s="516"/>
      <c r="E414" s="440"/>
      <c r="F414" s="440"/>
      <c r="G414" s="447"/>
      <c r="H414" s="448"/>
      <c r="I414" s="440"/>
      <c r="J414" s="440"/>
      <c r="K414" s="440"/>
    </row>
    <row r="415" spans="1:12" ht="12.75" customHeight="1">
      <c r="A415" s="510">
        <v>207</v>
      </c>
      <c r="B415" s="511" t="s">
        <v>402</v>
      </c>
      <c r="C415" s="513" t="s">
        <v>203</v>
      </c>
      <c r="D415" s="515">
        <v>2</v>
      </c>
      <c r="E415" s="446"/>
      <c r="F415" s="440"/>
      <c r="G415" s="447"/>
      <c r="H415" s="440"/>
      <c r="I415" s="440"/>
      <c r="J415" s="440"/>
      <c r="K415" s="440"/>
      <c r="L415" s="436"/>
    </row>
    <row r="416" spans="1:11" ht="12.75" customHeight="1">
      <c r="A416" s="510"/>
      <c r="B416" s="512"/>
      <c r="C416" s="514"/>
      <c r="D416" s="516"/>
      <c r="E416" s="443"/>
      <c r="F416" s="440"/>
      <c r="G416" s="447"/>
      <c r="H416" s="440"/>
      <c r="I416" s="440"/>
      <c r="J416" s="440"/>
      <c r="K416" s="440"/>
    </row>
    <row r="417" spans="1:11" ht="12.75" customHeight="1">
      <c r="A417" s="510">
        <v>208</v>
      </c>
      <c r="B417" s="511" t="s">
        <v>403</v>
      </c>
      <c r="C417" s="513" t="s">
        <v>121</v>
      </c>
      <c r="D417" s="515">
        <v>1</v>
      </c>
      <c r="E417" s="448"/>
      <c r="F417" s="449"/>
      <c r="G417" s="447"/>
      <c r="H417" s="440"/>
      <c r="I417" s="440"/>
      <c r="J417" s="440"/>
      <c r="K417" s="440"/>
    </row>
    <row r="418" spans="1:11" ht="12.75" customHeight="1">
      <c r="A418" s="510"/>
      <c r="B418" s="512"/>
      <c r="C418" s="514"/>
      <c r="D418" s="516"/>
      <c r="E418" s="440"/>
      <c r="F418" s="447"/>
      <c r="G418" s="448"/>
      <c r="H418" s="440"/>
      <c r="I418" s="440"/>
      <c r="J418" s="440"/>
      <c r="K418" s="440"/>
    </row>
    <row r="419" spans="1:11" ht="12.75" customHeight="1">
      <c r="A419" s="510">
        <v>209</v>
      </c>
      <c r="B419" s="511" t="s">
        <v>373</v>
      </c>
      <c r="C419" s="517" t="s">
        <v>374</v>
      </c>
      <c r="D419" s="515"/>
      <c r="E419" s="446"/>
      <c r="F419" s="447"/>
      <c r="G419" s="440"/>
      <c r="H419" s="440"/>
      <c r="I419" s="440"/>
      <c r="J419" s="440"/>
      <c r="K419" s="440"/>
    </row>
    <row r="420" spans="1:11" ht="12.75" customHeight="1">
      <c r="A420" s="510"/>
      <c r="B420" s="512"/>
      <c r="C420" s="518"/>
      <c r="D420" s="516"/>
      <c r="E420" s="443"/>
      <c r="F420" s="448"/>
      <c r="G420" s="440"/>
      <c r="H420" s="440"/>
      <c r="I420" s="440"/>
      <c r="J420" s="440"/>
      <c r="K420" s="440"/>
    </row>
    <row r="421" spans="1:11" ht="12.75" customHeight="1">
      <c r="A421" s="510">
        <v>210</v>
      </c>
      <c r="B421" s="511" t="s">
        <v>404</v>
      </c>
      <c r="C421" s="513" t="s">
        <v>206</v>
      </c>
      <c r="D421" s="515">
        <v>2</v>
      </c>
      <c r="E421" s="448"/>
      <c r="F421" s="440"/>
      <c r="G421" s="440"/>
      <c r="H421" s="440"/>
      <c r="I421" s="440"/>
      <c r="J421" s="440"/>
      <c r="K421" s="440"/>
    </row>
    <row r="422" spans="1:11" ht="12.75" customHeight="1">
      <c r="A422" s="510"/>
      <c r="B422" s="512"/>
      <c r="C422" s="514"/>
      <c r="D422" s="516"/>
      <c r="E422" s="440"/>
      <c r="F422" s="440"/>
      <c r="G422" s="440"/>
      <c r="H422" s="440"/>
      <c r="I422" s="440"/>
      <c r="J422" s="440"/>
      <c r="K422" s="440"/>
    </row>
    <row r="423" spans="1:12" ht="12.75" customHeight="1">
      <c r="A423" s="510">
        <v>211</v>
      </c>
      <c r="B423" s="511" t="s">
        <v>405</v>
      </c>
      <c r="C423" s="513" t="s">
        <v>125</v>
      </c>
      <c r="D423" s="515">
        <v>2</v>
      </c>
      <c r="E423" s="441"/>
      <c r="F423" s="442" t="s">
        <v>590</v>
      </c>
      <c r="G423" s="442" t="s">
        <v>591</v>
      </c>
      <c r="H423" s="442" t="s">
        <v>592</v>
      </c>
      <c r="I423" s="442" t="s">
        <v>593</v>
      </c>
      <c r="J423" s="442"/>
      <c r="K423" s="442"/>
      <c r="L423" s="436"/>
    </row>
    <row r="424" spans="1:11" ht="12.75" customHeight="1">
      <c r="A424" s="510"/>
      <c r="B424" s="512"/>
      <c r="C424" s="514"/>
      <c r="D424" s="516"/>
      <c r="E424" s="440"/>
      <c r="F424" s="443"/>
      <c r="G424" s="440"/>
      <c r="H424" s="440"/>
      <c r="I424" s="440"/>
      <c r="J424" s="444"/>
      <c r="K424" s="445" t="s">
        <v>594</v>
      </c>
    </row>
    <row r="425" spans="1:12" ht="12.75" customHeight="1">
      <c r="A425" s="510">
        <v>212</v>
      </c>
      <c r="B425" s="511" t="s">
        <v>406</v>
      </c>
      <c r="C425" s="513" t="s">
        <v>243</v>
      </c>
      <c r="D425" s="515">
        <v>2</v>
      </c>
      <c r="E425" s="446"/>
      <c r="F425" s="447"/>
      <c r="G425" s="443"/>
      <c r="H425" s="440"/>
      <c r="I425" s="440"/>
      <c r="J425" s="444"/>
      <c r="K425" s="519" t="s">
        <v>187</v>
      </c>
      <c r="L425" s="405">
        <v>15</v>
      </c>
    </row>
    <row r="426" spans="1:11" ht="12.75" customHeight="1">
      <c r="A426" s="510"/>
      <c r="B426" s="512"/>
      <c r="C426" s="514"/>
      <c r="D426" s="516"/>
      <c r="E426" s="443"/>
      <c r="F426" s="448"/>
      <c r="G426" s="447"/>
      <c r="H426" s="440"/>
      <c r="I426" s="440"/>
      <c r="J426" s="444"/>
      <c r="K426" s="520"/>
    </row>
    <row r="427" spans="1:11" ht="12.75" customHeight="1">
      <c r="A427" s="510">
        <v>213</v>
      </c>
      <c r="B427" s="511" t="s">
        <v>407</v>
      </c>
      <c r="C427" s="513" t="s">
        <v>212</v>
      </c>
      <c r="D427" s="515">
        <v>2</v>
      </c>
      <c r="E427" s="448"/>
      <c r="F427" s="440"/>
      <c r="G427" s="447"/>
      <c r="H427" s="440"/>
      <c r="I427" s="440"/>
      <c r="J427" s="440"/>
      <c r="K427" s="440"/>
    </row>
    <row r="428" spans="1:11" ht="12.75" customHeight="1">
      <c r="A428" s="510"/>
      <c r="B428" s="512"/>
      <c r="C428" s="514"/>
      <c r="D428" s="516"/>
      <c r="E428" s="440"/>
      <c r="F428" s="440"/>
      <c r="G428" s="447"/>
      <c r="H428" s="440"/>
      <c r="I428" s="440"/>
      <c r="J428" s="440"/>
      <c r="K428" s="440"/>
    </row>
    <row r="429" spans="1:11" ht="12.75" customHeight="1">
      <c r="A429" s="510">
        <v>214</v>
      </c>
      <c r="B429" s="511" t="s">
        <v>408</v>
      </c>
      <c r="C429" s="513" t="s">
        <v>121</v>
      </c>
      <c r="D429" s="515">
        <v>1</v>
      </c>
      <c r="E429" s="446"/>
      <c r="F429" s="440"/>
      <c r="G429" s="447"/>
      <c r="H429" s="443"/>
      <c r="I429" s="440"/>
      <c r="J429" s="440"/>
      <c r="K429" s="440"/>
    </row>
    <row r="430" spans="1:11" ht="12.75" customHeight="1">
      <c r="A430" s="510"/>
      <c r="B430" s="512"/>
      <c r="C430" s="514"/>
      <c r="D430" s="516"/>
      <c r="E430" s="443"/>
      <c r="F430" s="440"/>
      <c r="G430" s="447"/>
      <c r="H430" s="447"/>
      <c r="I430" s="440"/>
      <c r="J430" s="440"/>
      <c r="K430" s="440"/>
    </row>
    <row r="431" spans="1:11" ht="12.75" customHeight="1">
      <c r="A431" s="510">
        <v>215</v>
      </c>
      <c r="B431" s="511" t="s">
        <v>409</v>
      </c>
      <c r="C431" s="513" t="s">
        <v>206</v>
      </c>
      <c r="D431" s="515">
        <v>1</v>
      </c>
      <c r="E431" s="448"/>
      <c r="F431" s="449"/>
      <c r="G431" s="447"/>
      <c r="H431" s="447"/>
      <c r="I431" s="440"/>
      <c r="J431" s="440"/>
      <c r="K431" s="440"/>
    </row>
    <row r="432" spans="1:11" ht="12.75" customHeight="1">
      <c r="A432" s="510"/>
      <c r="B432" s="512"/>
      <c r="C432" s="514"/>
      <c r="D432" s="516"/>
      <c r="E432" s="440"/>
      <c r="F432" s="447"/>
      <c r="G432" s="448"/>
      <c r="H432" s="447"/>
      <c r="I432" s="440"/>
      <c r="J432" s="440"/>
      <c r="K432" s="440"/>
    </row>
    <row r="433" spans="1:11" ht="12.75" customHeight="1">
      <c r="A433" s="510">
        <v>216</v>
      </c>
      <c r="B433" s="511" t="s">
        <v>410</v>
      </c>
      <c r="C433" s="513" t="s">
        <v>199</v>
      </c>
      <c r="D433" s="515">
        <v>1</v>
      </c>
      <c r="E433" s="446"/>
      <c r="F433" s="447"/>
      <c r="G433" s="440"/>
      <c r="H433" s="447"/>
      <c r="I433" s="440"/>
      <c r="J433" s="440"/>
      <c r="K433" s="440"/>
    </row>
    <row r="434" spans="1:11" ht="12.75" customHeight="1">
      <c r="A434" s="510"/>
      <c r="B434" s="512"/>
      <c r="C434" s="514"/>
      <c r="D434" s="516"/>
      <c r="E434" s="443"/>
      <c r="F434" s="448"/>
      <c r="G434" s="440"/>
      <c r="H434" s="447"/>
      <c r="I434" s="440"/>
      <c r="J434" s="440"/>
      <c r="K434" s="440"/>
    </row>
    <row r="435" spans="1:11" ht="12.75" customHeight="1">
      <c r="A435" s="510">
        <v>217</v>
      </c>
      <c r="B435" s="511" t="s">
        <v>411</v>
      </c>
      <c r="C435" s="513" t="s">
        <v>215</v>
      </c>
      <c r="D435" s="515">
        <v>2</v>
      </c>
      <c r="E435" s="448"/>
      <c r="F435" s="440"/>
      <c r="G435" s="440"/>
      <c r="H435" s="447"/>
      <c r="I435" s="440"/>
      <c r="J435" s="440"/>
      <c r="K435" s="440"/>
    </row>
    <row r="436" spans="1:11" ht="12.75" customHeight="1">
      <c r="A436" s="510"/>
      <c r="B436" s="512"/>
      <c r="C436" s="514"/>
      <c r="D436" s="516"/>
      <c r="E436" s="440"/>
      <c r="F436" s="440"/>
      <c r="G436" s="440"/>
      <c r="H436" s="447"/>
      <c r="I436" s="450"/>
      <c r="J436" s="440"/>
      <c r="K436" s="440"/>
    </row>
    <row r="437" spans="1:11" ht="12.75" customHeight="1">
      <c r="A437" s="510">
        <v>218</v>
      </c>
      <c r="B437" s="511" t="s">
        <v>412</v>
      </c>
      <c r="C437" s="513" t="s">
        <v>140</v>
      </c>
      <c r="D437" s="515">
        <v>2</v>
      </c>
      <c r="E437" s="446"/>
      <c r="F437" s="440"/>
      <c r="G437" s="440"/>
      <c r="H437" s="447"/>
      <c r="I437" s="440"/>
      <c r="J437" s="440"/>
      <c r="K437" s="440"/>
    </row>
    <row r="438" spans="1:11" ht="12.75" customHeight="1">
      <c r="A438" s="510"/>
      <c r="B438" s="512"/>
      <c r="C438" s="514"/>
      <c r="D438" s="516"/>
      <c r="E438" s="443"/>
      <c r="F438" s="440"/>
      <c r="G438" s="440"/>
      <c r="H438" s="447"/>
      <c r="I438" s="440"/>
      <c r="J438" s="440"/>
      <c r="K438" s="440"/>
    </row>
    <row r="439" spans="1:11" ht="12.75" customHeight="1">
      <c r="A439" s="510">
        <v>219</v>
      </c>
      <c r="B439" s="511" t="s">
        <v>413</v>
      </c>
      <c r="C439" s="513" t="s">
        <v>123</v>
      </c>
      <c r="D439" s="515">
        <v>1</v>
      </c>
      <c r="E439" s="448"/>
      <c r="F439" s="449"/>
      <c r="G439" s="440"/>
      <c r="H439" s="447"/>
      <c r="I439" s="440"/>
      <c r="J439" s="440"/>
      <c r="K439" s="440"/>
    </row>
    <row r="440" spans="1:11" ht="12.75" customHeight="1">
      <c r="A440" s="510"/>
      <c r="B440" s="512"/>
      <c r="C440" s="514"/>
      <c r="D440" s="516"/>
      <c r="E440" s="440"/>
      <c r="F440" s="447"/>
      <c r="G440" s="440"/>
      <c r="H440" s="447"/>
      <c r="I440" s="440"/>
      <c r="J440" s="446"/>
      <c r="K440" s="446"/>
    </row>
    <row r="441" spans="1:11" ht="12.75" customHeight="1">
      <c r="A441" s="510">
        <v>220</v>
      </c>
      <c r="B441" s="511" t="s">
        <v>414</v>
      </c>
      <c r="C441" s="513" t="s">
        <v>133</v>
      </c>
      <c r="D441" s="515">
        <v>2</v>
      </c>
      <c r="E441" s="446"/>
      <c r="F441" s="447"/>
      <c r="G441" s="443"/>
      <c r="H441" s="447"/>
      <c r="I441" s="440"/>
      <c r="J441" s="440"/>
      <c r="K441" s="440"/>
    </row>
    <row r="442" spans="1:11" ht="12.75" customHeight="1">
      <c r="A442" s="510"/>
      <c r="B442" s="512"/>
      <c r="C442" s="514"/>
      <c r="D442" s="516"/>
      <c r="E442" s="443"/>
      <c r="F442" s="448"/>
      <c r="G442" s="447"/>
      <c r="H442" s="447"/>
      <c r="I442" s="440"/>
      <c r="J442" s="440"/>
      <c r="K442" s="440"/>
    </row>
    <row r="443" spans="1:12" ht="12.75" customHeight="1">
      <c r="A443" s="510">
        <v>221</v>
      </c>
      <c r="B443" s="511" t="s">
        <v>415</v>
      </c>
      <c r="C443" s="513" t="s">
        <v>129</v>
      </c>
      <c r="D443" s="515">
        <v>2</v>
      </c>
      <c r="E443" s="448"/>
      <c r="F443" s="440"/>
      <c r="G443" s="447"/>
      <c r="H443" s="447"/>
      <c r="I443" s="440"/>
      <c r="J443" s="440"/>
      <c r="K443" s="440"/>
      <c r="L443" s="436"/>
    </row>
    <row r="444" spans="1:11" ht="12.75" customHeight="1">
      <c r="A444" s="510"/>
      <c r="B444" s="512"/>
      <c r="C444" s="514"/>
      <c r="D444" s="516"/>
      <c r="E444" s="440"/>
      <c r="F444" s="440"/>
      <c r="G444" s="447"/>
      <c r="H444" s="448"/>
      <c r="I444" s="440"/>
      <c r="J444" s="440"/>
      <c r="K444" s="440"/>
    </row>
    <row r="445" spans="1:12" ht="12.75" customHeight="1">
      <c r="A445" s="510">
        <v>222</v>
      </c>
      <c r="B445" s="511" t="s">
        <v>416</v>
      </c>
      <c r="C445" s="513" t="s">
        <v>121</v>
      </c>
      <c r="D445" s="515">
        <v>1</v>
      </c>
      <c r="E445" s="446"/>
      <c r="F445" s="440"/>
      <c r="G445" s="447"/>
      <c r="H445" s="440"/>
      <c r="I445" s="440"/>
      <c r="J445" s="440"/>
      <c r="K445" s="440"/>
      <c r="L445" s="436"/>
    </row>
    <row r="446" spans="1:11" ht="12.75" customHeight="1">
      <c r="A446" s="510"/>
      <c r="B446" s="512"/>
      <c r="C446" s="514"/>
      <c r="D446" s="516"/>
      <c r="E446" s="443"/>
      <c r="F446" s="440"/>
      <c r="G446" s="447"/>
      <c r="H446" s="440"/>
      <c r="I446" s="440"/>
      <c r="J446" s="440"/>
      <c r="K446" s="440"/>
    </row>
    <row r="447" spans="1:11" ht="12.75" customHeight="1">
      <c r="A447" s="510">
        <v>223</v>
      </c>
      <c r="B447" s="511" t="s">
        <v>417</v>
      </c>
      <c r="C447" s="513" t="s">
        <v>116</v>
      </c>
      <c r="D447" s="515">
        <v>2</v>
      </c>
      <c r="E447" s="448"/>
      <c r="F447" s="449"/>
      <c r="G447" s="447"/>
      <c r="H447" s="440"/>
      <c r="I447" s="440"/>
      <c r="J447" s="440"/>
      <c r="K447" s="440"/>
    </row>
    <row r="448" spans="1:11" ht="12.75" customHeight="1">
      <c r="A448" s="510"/>
      <c r="B448" s="512"/>
      <c r="C448" s="514"/>
      <c r="D448" s="516"/>
      <c r="E448" s="440"/>
      <c r="F448" s="447"/>
      <c r="G448" s="448"/>
      <c r="H448" s="440"/>
      <c r="I448" s="440"/>
      <c r="J448" s="440"/>
      <c r="K448" s="440"/>
    </row>
    <row r="449" spans="1:11" ht="12.75" customHeight="1">
      <c r="A449" s="510">
        <v>224</v>
      </c>
      <c r="B449" s="511" t="s">
        <v>373</v>
      </c>
      <c r="C449" s="517" t="s">
        <v>374</v>
      </c>
      <c r="D449" s="515"/>
      <c r="E449" s="446"/>
      <c r="F449" s="447"/>
      <c r="G449" s="440"/>
      <c r="H449" s="440"/>
      <c r="I449" s="440"/>
      <c r="J449" s="440"/>
      <c r="K449" s="440"/>
    </row>
    <row r="450" spans="1:11" ht="12.75" customHeight="1">
      <c r="A450" s="510"/>
      <c r="B450" s="512"/>
      <c r="C450" s="518"/>
      <c r="D450" s="516"/>
      <c r="E450" s="443"/>
      <c r="F450" s="448"/>
      <c r="G450" s="440"/>
      <c r="H450" s="440"/>
      <c r="I450" s="440"/>
      <c r="J450" s="440"/>
      <c r="K450" s="440"/>
    </row>
    <row r="451" spans="1:11" ht="12.75" customHeight="1">
      <c r="A451" s="510">
        <v>225</v>
      </c>
      <c r="B451" s="511" t="s">
        <v>418</v>
      </c>
      <c r="C451" s="513" t="s">
        <v>203</v>
      </c>
      <c r="D451" s="515">
        <v>2</v>
      </c>
      <c r="E451" s="448"/>
      <c r="F451" s="440"/>
      <c r="G451" s="440"/>
      <c r="H451" s="440"/>
      <c r="I451" s="440"/>
      <c r="J451" s="440"/>
      <c r="K451" s="440"/>
    </row>
    <row r="452" spans="1:11" ht="12.75" customHeight="1">
      <c r="A452" s="510"/>
      <c r="B452" s="512"/>
      <c r="C452" s="514"/>
      <c r="D452" s="516"/>
      <c r="E452" s="440"/>
      <c r="F452" s="440"/>
      <c r="G452" s="440"/>
      <c r="H452" s="440"/>
      <c r="I452" s="440"/>
      <c r="J452" s="440"/>
      <c r="K452" s="440"/>
    </row>
    <row r="453" spans="1:12" ht="12.75" customHeight="1">
      <c r="A453" s="510">
        <v>226</v>
      </c>
      <c r="B453" s="511" t="s">
        <v>419</v>
      </c>
      <c r="C453" s="513" t="s">
        <v>118</v>
      </c>
      <c r="D453" s="515">
        <v>2</v>
      </c>
      <c r="E453" s="441"/>
      <c r="F453" s="442" t="s">
        <v>590</v>
      </c>
      <c r="G453" s="442" t="s">
        <v>591</v>
      </c>
      <c r="H453" s="442" t="s">
        <v>592</v>
      </c>
      <c r="I453" s="442" t="s">
        <v>593</v>
      </c>
      <c r="J453" s="442"/>
      <c r="K453" s="442"/>
      <c r="L453" s="436"/>
    </row>
    <row r="454" spans="1:11" ht="12.75" customHeight="1">
      <c r="A454" s="510"/>
      <c r="B454" s="512"/>
      <c r="C454" s="514"/>
      <c r="D454" s="516"/>
      <c r="E454" s="440"/>
      <c r="F454" s="443"/>
      <c r="G454" s="440"/>
      <c r="H454" s="440"/>
      <c r="I454" s="440"/>
      <c r="J454" s="444"/>
      <c r="K454" s="445" t="s">
        <v>594</v>
      </c>
    </row>
    <row r="455" spans="1:12" ht="12.75" customHeight="1">
      <c r="A455" s="510">
        <v>227</v>
      </c>
      <c r="B455" s="511" t="s">
        <v>420</v>
      </c>
      <c r="C455" s="513" t="s">
        <v>142</v>
      </c>
      <c r="D455" s="515">
        <v>1</v>
      </c>
      <c r="E455" s="446"/>
      <c r="F455" s="447"/>
      <c r="G455" s="443"/>
      <c r="H455" s="440"/>
      <c r="I455" s="440"/>
      <c r="J455" s="444"/>
      <c r="K455" s="519" t="s">
        <v>188</v>
      </c>
      <c r="L455" s="405">
        <v>16</v>
      </c>
    </row>
    <row r="456" spans="1:11" ht="12.75" customHeight="1">
      <c r="A456" s="510"/>
      <c r="B456" s="512"/>
      <c r="C456" s="514"/>
      <c r="D456" s="516"/>
      <c r="E456" s="443"/>
      <c r="F456" s="448"/>
      <c r="G456" s="447"/>
      <c r="H456" s="440"/>
      <c r="I456" s="440"/>
      <c r="J456" s="444"/>
      <c r="K456" s="520"/>
    </row>
    <row r="457" spans="1:11" ht="12.75" customHeight="1">
      <c r="A457" s="510">
        <v>228</v>
      </c>
      <c r="B457" s="511" t="s">
        <v>421</v>
      </c>
      <c r="C457" s="513" t="s">
        <v>123</v>
      </c>
      <c r="D457" s="515">
        <v>2</v>
      </c>
      <c r="E457" s="448"/>
      <c r="F457" s="440"/>
      <c r="G457" s="447"/>
      <c r="H457" s="440"/>
      <c r="I457" s="440"/>
      <c r="J457" s="440"/>
      <c r="K457" s="440"/>
    </row>
    <row r="458" spans="1:11" ht="12.75" customHeight="1">
      <c r="A458" s="510"/>
      <c r="B458" s="512"/>
      <c r="C458" s="514"/>
      <c r="D458" s="516"/>
      <c r="E458" s="440"/>
      <c r="F458" s="440"/>
      <c r="G458" s="447"/>
      <c r="H458" s="440"/>
      <c r="I458" s="440"/>
      <c r="J458" s="440"/>
      <c r="K458" s="440"/>
    </row>
    <row r="459" spans="1:11" ht="12.75" customHeight="1">
      <c r="A459" s="510">
        <v>229</v>
      </c>
      <c r="B459" s="511" t="s">
        <v>422</v>
      </c>
      <c r="C459" s="513" t="s">
        <v>129</v>
      </c>
      <c r="D459" s="515">
        <v>1</v>
      </c>
      <c r="E459" s="446"/>
      <c r="F459" s="440"/>
      <c r="G459" s="447"/>
      <c r="H459" s="443"/>
      <c r="I459" s="440"/>
      <c r="J459" s="440"/>
      <c r="K459" s="440"/>
    </row>
    <row r="460" spans="1:11" ht="12.75" customHeight="1">
      <c r="A460" s="510"/>
      <c r="B460" s="512"/>
      <c r="C460" s="514"/>
      <c r="D460" s="516"/>
      <c r="E460" s="443"/>
      <c r="F460" s="440"/>
      <c r="G460" s="447"/>
      <c r="H460" s="447"/>
      <c r="I460" s="440"/>
      <c r="J460" s="440"/>
      <c r="K460" s="440"/>
    </row>
    <row r="461" spans="1:11" ht="12.75" customHeight="1">
      <c r="A461" s="510">
        <v>230</v>
      </c>
      <c r="B461" s="511" t="s">
        <v>423</v>
      </c>
      <c r="C461" s="513" t="s">
        <v>206</v>
      </c>
      <c r="D461" s="515">
        <v>2</v>
      </c>
      <c r="E461" s="448"/>
      <c r="F461" s="449"/>
      <c r="G461" s="447"/>
      <c r="H461" s="447"/>
      <c r="I461" s="440"/>
      <c r="J461" s="440"/>
      <c r="K461" s="440"/>
    </row>
    <row r="462" spans="1:11" ht="12.75" customHeight="1">
      <c r="A462" s="510"/>
      <c r="B462" s="512"/>
      <c r="C462" s="514"/>
      <c r="D462" s="516"/>
      <c r="E462" s="440"/>
      <c r="F462" s="447"/>
      <c r="G462" s="448"/>
      <c r="H462" s="447"/>
      <c r="I462" s="440"/>
      <c r="J462" s="440"/>
      <c r="K462" s="440"/>
    </row>
    <row r="463" spans="1:11" ht="12.75" customHeight="1">
      <c r="A463" s="510">
        <v>231</v>
      </c>
      <c r="B463" s="511" t="s">
        <v>424</v>
      </c>
      <c r="C463" s="513" t="s">
        <v>125</v>
      </c>
      <c r="D463" s="515">
        <v>1</v>
      </c>
      <c r="E463" s="446"/>
      <c r="F463" s="447"/>
      <c r="G463" s="440"/>
      <c r="H463" s="447"/>
      <c r="I463" s="440"/>
      <c r="J463" s="440"/>
      <c r="K463" s="440"/>
    </row>
    <row r="464" spans="1:11" ht="12.75" customHeight="1">
      <c r="A464" s="510"/>
      <c r="B464" s="512"/>
      <c r="C464" s="514"/>
      <c r="D464" s="516"/>
      <c r="E464" s="443"/>
      <c r="F464" s="448"/>
      <c r="G464" s="440"/>
      <c r="H464" s="447"/>
      <c r="I464" s="440"/>
      <c r="J464" s="440"/>
      <c r="K464" s="440"/>
    </row>
    <row r="465" spans="1:11" ht="12.75" customHeight="1">
      <c r="A465" s="510">
        <v>232</v>
      </c>
      <c r="B465" s="511" t="s">
        <v>425</v>
      </c>
      <c r="C465" s="513" t="s">
        <v>121</v>
      </c>
      <c r="D465" s="515">
        <v>2</v>
      </c>
      <c r="E465" s="448"/>
      <c r="F465" s="440"/>
      <c r="G465" s="440"/>
      <c r="H465" s="447"/>
      <c r="I465" s="440"/>
      <c r="J465" s="440"/>
      <c r="K465" s="440"/>
    </row>
    <row r="466" spans="1:11" ht="12.75" customHeight="1">
      <c r="A466" s="510"/>
      <c r="B466" s="512"/>
      <c r="C466" s="514"/>
      <c r="D466" s="516"/>
      <c r="E466" s="440"/>
      <c r="F466" s="440"/>
      <c r="G466" s="440"/>
      <c r="H466" s="447"/>
      <c r="I466" s="450"/>
      <c r="J466" s="440"/>
      <c r="K466" s="440"/>
    </row>
    <row r="467" spans="1:11" ht="12.75" customHeight="1">
      <c r="A467" s="510">
        <v>233</v>
      </c>
      <c r="B467" s="511" t="s">
        <v>426</v>
      </c>
      <c r="C467" s="513" t="s">
        <v>131</v>
      </c>
      <c r="D467" s="515">
        <v>1</v>
      </c>
      <c r="E467" s="446"/>
      <c r="F467" s="440"/>
      <c r="G467" s="440"/>
      <c r="H467" s="447"/>
      <c r="I467" s="440"/>
      <c r="J467" s="440"/>
      <c r="K467" s="440"/>
    </row>
    <row r="468" spans="1:11" ht="12.75" customHeight="1">
      <c r="A468" s="510"/>
      <c r="B468" s="512"/>
      <c r="C468" s="514"/>
      <c r="D468" s="516"/>
      <c r="E468" s="443"/>
      <c r="F468" s="440"/>
      <c r="G468" s="440"/>
      <c r="H468" s="447"/>
      <c r="I468" s="440"/>
      <c r="J468" s="440"/>
      <c r="K468" s="440"/>
    </row>
    <row r="469" spans="1:11" ht="12.75" customHeight="1">
      <c r="A469" s="510">
        <v>234</v>
      </c>
      <c r="B469" s="511" t="s">
        <v>427</v>
      </c>
      <c r="C469" s="513" t="s">
        <v>221</v>
      </c>
      <c r="D469" s="515">
        <v>2</v>
      </c>
      <c r="E469" s="448"/>
      <c r="F469" s="449"/>
      <c r="G469" s="440"/>
      <c r="H469" s="447"/>
      <c r="I469" s="440"/>
      <c r="J469" s="440"/>
      <c r="K469" s="440"/>
    </row>
    <row r="470" spans="1:11" ht="12.75" customHeight="1">
      <c r="A470" s="510"/>
      <c r="B470" s="512"/>
      <c r="C470" s="514"/>
      <c r="D470" s="516"/>
      <c r="E470" s="440"/>
      <c r="F470" s="447"/>
      <c r="G470" s="440"/>
      <c r="H470" s="447"/>
      <c r="I470" s="440"/>
      <c r="J470" s="446"/>
      <c r="K470" s="446"/>
    </row>
    <row r="471" spans="1:11" ht="12.75" customHeight="1">
      <c r="A471" s="510">
        <v>235</v>
      </c>
      <c r="B471" s="511" t="s">
        <v>428</v>
      </c>
      <c r="C471" s="513" t="s">
        <v>116</v>
      </c>
      <c r="D471" s="515">
        <v>2</v>
      </c>
      <c r="E471" s="446"/>
      <c r="F471" s="447"/>
      <c r="G471" s="443"/>
      <c r="H471" s="447"/>
      <c r="I471" s="440"/>
      <c r="J471" s="440"/>
      <c r="K471" s="440"/>
    </row>
    <row r="472" spans="1:11" ht="12.75" customHeight="1">
      <c r="A472" s="510"/>
      <c r="B472" s="512"/>
      <c r="C472" s="514"/>
      <c r="D472" s="516"/>
      <c r="E472" s="443"/>
      <c r="F472" s="448"/>
      <c r="G472" s="447"/>
      <c r="H472" s="447"/>
      <c r="I472" s="440"/>
      <c r="J472" s="440"/>
      <c r="K472" s="440"/>
    </row>
    <row r="473" spans="1:12" ht="12.75" customHeight="1">
      <c r="A473" s="510">
        <v>236</v>
      </c>
      <c r="B473" s="511" t="s">
        <v>429</v>
      </c>
      <c r="C473" s="513" t="s">
        <v>121</v>
      </c>
      <c r="D473" s="515">
        <v>1</v>
      </c>
      <c r="E473" s="448"/>
      <c r="F473" s="440"/>
      <c r="G473" s="447"/>
      <c r="H473" s="447"/>
      <c r="I473" s="440"/>
      <c r="J473" s="440"/>
      <c r="K473" s="440"/>
      <c r="L473" s="436"/>
    </row>
    <row r="474" spans="1:11" ht="12.75" customHeight="1">
      <c r="A474" s="510"/>
      <c r="B474" s="512"/>
      <c r="C474" s="514"/>
      <c r="D474" s="516"/>
      <c r="E474" s="440"/>
      <c r="F474" s="440"/>
      <c r="G474" s="447"/>
      <c r="H474" s="448"/>
      <c r="I474" s="440"/>
      <c r="J474" s="440"/>
      <c r="K474" s="440"/>
    </row>
    <row r="475" spans="1:12" ht="12.75" customHeight="1">
      <c r="A475" s="510">
        <v>237</v>
      </c>
      <c r="B475" s="511" t="s">
        <v>430</v>
      </c>
      <c r="C475" s="513" t="s">
        <v>140</v>
      </c>
      <c r="D475" s="515">
        <v>2</v>
      </c>
      <c r="E475" s="446"/>
      <c r="F475" s="440"/>
      <c r="G475" s="447"/>
      <c r="H475" s="440"/>
      <c r="I475" s="440"/>
      <c r="J475" s="440"/>
      <c r="K475" s="440"/>
      <c r="L475" s="436"/>
    </row>
    <row r="476" spans="1:11" ht="12.75" customHeight="1">
      <c r="A476" s="510"/>
      <c r="B476" s="512"/>
      <c r="C476" s="514"/>
      <c r="D476" s="516"/>
      <c r="E476" s="443"/>
      <c r="F476" s="440"/>
      <c r="G476" s="447"/>
      <c r="H476" s="440"/>
      <c r="I476" s="440"/>
      <c r="J476" s="440"/>
      <c r="K476" s="440"/>
    </row>
    <row r="477" spans="1:11" ht="12.75" customHeight="1">
      <c r="A477" s="510">
        <v>238</v>
      </c>
      <c r="B477" s="511" t="s">
        <v>431</v>
      </c>
      <c r="C477" s="513" t="s">
        <v>125</v>
      </c>
      <c r="D477" s="515">
        <v>2</v>
      </c>
      <c r="E477" s="448"/>
      <c r="F477" s="449"/>
      <c r="G477" s="447"/>
      <c r="H477" s="440"/>
      <c r="I477" s="440"/>
      <c r="J477" s="440"/>
      <c r="K477" s="440"/>
    </row>
    <row r="478" spans="1:11" ht="12.75" customHeight="1">
      <c r="A478" s="510"/>
      <c r="B478" s="512"/>
      <c r="C478" s="514"/>
      <c r="D478" s="516"/>
      <c r="E478" s="440"/>
      <c r="F478" s="447"/>
      <c r="G478" s="448"/>
      <c r="H478" s="440"/>
      <c r="I478" s="440"/>
      <c r="J478" s="440"/>
      <c r="K478" s="440"/>
    </row>
    <row r="479" spans="1:11" ht="12.75" customHeight="1">
      <c r="A479" s="510">
        <v>239</v>
      </c>
      <c r="B479" s="511" t="s">
        <v>373</v>
      </c>
      <c r="C479" s="517" t="s">
        <v>374</v>
      </c>
      <c r="D479" s="515"/>
      <c r="E479" s="446"/>
      <c r="F479" s="447"/>
      <c r="G479" s="440"/>
      <c r="H479" s="440"/>
      <c r="I479" s="440"/>
      <c r="J479" s="440"/>
      <c r="K479" s="440"/>
    </row>
    <row r="480" spans="1:11" ht="12.75" customHeight="1">
      <c r="A480" s="510"/>
      <c r="B480" s="512"/>
      <c r="C480" s="518"/>
      <c r="D480" s="516"/>
      <c r="E480" s="443"/>
      <c r="F480" s="448"/>
      <c r="G480" s="440"/>
      <c r="H480" s="440"/>
      <c r="I480" s="440"/>
      <c r="J480" s="440"/>
      <c r="K480" s="440"/>
    </row>
    <row r="481" spans="1:11" ht="12.75" customHeight="1">
      <c r="A481" s="510">
        <v>240</v>
      </c>
      <c r="B481" s="511" t="s">
        <v>432</v>
      </c>
      <c r="C481" s="513" t="s">
        <v>233</v>
      </c>
      <c r="D481" s="515">
        <v>2</v>
      </c>
      <c r="E481" s="448"/>
      <c r="F481" s="440"/>
      <c r="G481" s="440"/>
      <c r="H481" s="440"/>
      <c r="I481" s="440"/>
      <c r="J481" s="440"/>
      <c r="K481" s="440"/>
    </row>
    <row r="482" spans="1:11" ht="12.75" customHeight="1">
      <c r="A482" s="510"/>
      <c r="B482" s="512"/>
      <c r="C482" s="514"/>
      <c r="D482" s="516"/>
      <c r="E482" s="440"/>
      <c r="F482" s="440"/>
      <c r="G482" s="440"/>
      <c r="H482" s="440"/>
      <c r="I482" s="440"/>
      <c r="J482" s="440"/>
      <c r="K482" s="440"/>
    </row>
    <row r="483" spans="1:12" ht="12.75" customHeight="1">
      <c r="A483" s="510">
        <v>241</v>
      </c>
      <c r="B483" s="511" t="s">
        <v>433</v>
      </c>
      <c r="C483" s="513" t="s">
        <v>212</v>
      </c>
      <c r="D483" s="515">
        <v>1</v>
      </c>
      <c r="E483" s="441"/>
      <c r="F483" s="442" t="s">
        <v>590</v>
      </c>
      <c r="G483" s="442" t="s">
        <v>591</v>
      </c>
      <c r="H483" s="442" t="s">
        <v>592</v>
      </c>
      <c r="I483" s="442" t="s">
        <v>593</v>
      </c>
      <c r="J483" s="442"/>
      <c r="K483" s="442"/>
      <c r="L483" s="436"/>
    </row>
    <row r="484" spans="1:11" ht="12.75" customHeight="1">
      <c r="A484" s="510"/>
      <c r="B484" s="512"/>
      <c r="C484" s="514"/>
      <c r="D484" s="516"/>
      <c r="E484" s="440"/>
      <c r="F484" s="443"/>
      <c r="G484" s="440"/>
      <c r="H484" s="440"/>
      <c r="I484" s="440"/>
      <c r="J484" s="444"/>
      <c r="K484" s="445" t="s">
        <v>594</v>
      </c>
    </row>
    <row r="485" spans="1:12" ht="12.75" customHeight="1">
      <c r="A485" s="510">
        <v>242</v>
      </c>
      <c r="B485" s="511" t="s">
        <v>434</v>
      </c>
      <c r="C485" s="513" t="s">
        <v>121</v>
      </c>
      <c r="D485" s="515">
        <v>2</v>
      </c>
      <c r="E485" s="446"/>
      <c r="F485" s="447"/>
      <c r="G485" s="443"/>
      <c r="H485" s="440"/>
      <c r="I485" s="440"/>
      <c r="J485" s="444"/>
      <c r="K485" s="519" t="s">
        <v>189</v>
      </c>
      <c r="L485" s="405">
        <v>17</v>
      </c>
    </row>
    <row r="486" spans="1:11" ht="12.75" customHeight="1">
      <c r="A486" s="510"/>
      <c r="B486" s="512"/>
      <c r="C486" s="514"/>
      <c r="D486" s="516"/>
      <c r="E486" s="443"/>
      <c r="F486" s="448"/>
      <c r="G486" s="447"/>
      <c r="H486" s="440"/>
      <c r="I486" s="440"/>
      <c r="J486" s="444"/>
      <c r="K486" s="520"/>
    </row>
    <row r="487" spans="1:11" ht="12.75" customHeight="1">
      <c r="A487" s="510">
        <v>243</v>
      </c>
      <c r="B487" s="511" t="s">
        <v>435</v>
      </c>
      <c r="C487" s="513" t="s">
        <v>118</v>
      </c>
      <c r="D487" s="515">
        <v>2</v>
      </c>
      <c r="E487" s="448"/>
      <c r="F487" s="440"/>
      <c r="G487" s="447"/>
      <c r="H487" s="440"/>
      <c r="I487" s="440"/>
      <c r="J487" s="440"/>
      <c r="K487" s="440"/>
    </row>
    <row r="488" spans="1:11" ht="12.75" customHeight="1">
      <c r="A488" s="510"/>
      <c r="B488" s="512"/>
      <c r="C488" s="514"/>
      <c r="D488" s="516"/>
      <c r="E488" s="440"/>
      <c r="F488" s="440"/>
      <c r="G488" s="447"/>
      <c r="H488" s="440"/>
      <c r="I488" s="440"/>
      <c r="J488" s="440"/>
      <c r="K488" s="440"/>
    </row>
    <row r="489" spans="1:11" ht="12.75" customHeight="1">
      <c r="A489" s="510">
        <v>244</v>
      </c>
      <c r="B489" s="511" t="s">
        <v>436</v>
      </c>
      <c r="C489" s="513" t="s">
        <v>140</v>
      </c>
      <c r="D489" s="515">
        <v>2</v>
      </c>
      <c r="E489" s="446"/>
      <c r="F489" s="440"/>
      <c r="G489" s="447"/>
      <c r="H489" s="443"/>
      <c r="I489" s="440"/>
      <c r="J489" s="440"/>
      <c r="K489" s="440"/>
    </row>
    <row r="490" spans="1:11" ht="12.75" customHeight="1">
      <c r="A490" s="510"/>
      <c r="B490" s="512"/>
      <c r="C490" s="514"/>
      <c r="D490" s="516"/>
      <c r="E490" s="443"/>
      <c r="F490" s="440"/>
      <c r="G490" s="447"/>
      <c r="H490" s="447"/>
      <c r="I490" s="440"/>
      <c r="J490" s="440"/>
      <c r="K490" s="440"/>
    </row>
    <row r="491" spans="1:11" ht="12.75" customHeight="1">
      <c r="A491" s="510">
        <v>245</v>
      </c>
      <c r="B491" s="511" t="s">
        <v>437</v>
      </c>
      <c r="C491" s="513" t="s">
        <v>116</v>
      </c>
      <c r="D491" s="515">
        <v>2</v>
      </c>
      <c r="E491" s="448"/>
      <c r="F491" s="449"/>
      <c r="G491" s="447"/>
      <c r="H491" s="447"/>
      <c r="I491" s="440"/>
      <c r="J491" s="440"/>
      <c r="K491" s="440"/>
    </row>
    <row r="492" spans="1:11" ht="12.75" customHeight="1">
      <c r="A492" s="510"/>
      <c r="B492" s="512"/>
      <c r="C492" s="514"/>
      <c r="D492" s="516"/>
      <c r="E492" s="440"/>
      <c r="F492" s="447"/>
      <c r="G492" s="448"/>
      <c r="H492" s="447"/>
      <c r="I492" s="440"/>
      <c r="J492" s="440"/>
      <c r="K492" s="440"/>
    </row>
    <row r="493" spans="1:11" ht="12.75" customHeight="1">
      <c r="A493" s="510">
        <v>246</v>
      </c>
      <c r="B493" s="511" t="s">
        <v>438</v>
      </c>
      <c r="C493" s="513" t="s">
        <v>125</v>
      </c>
      <c r="D493" s="515">
        <v>2</v>
      </c>
      <c r="E493" s="446"/>
      <c r="F493" s="447"/>
      <c r="G493" s="440"/>
      <c r="H493" s="447"/>
      <c r="I493" s="440"/>
      <c r="J493" s="440"/>
      <c r="K493" s="440"/>
    </row>
    <row r="494" spans="1:11" ht="12.75" customHeight="1">
      <c r="A494" s="510"/>
      <c r="B494" s="512"/>
      <c r="C494" s="514"/>
      <c r="D494" s="516"/>
      <c r="E494" s="443"/>
      <c r="F494" s="448"/>
      <c r="G494" s="440"/>
      <c r="H494" s="447"/>
      <c r="I494" s="440"/>
      <c r="J494" s="440"/>
      <c r="K494" s="440"/>
    </row>
    <row r="495" spans="1:11" ht="12.75" customHeight="1">
      <c r="A495" s="510">
        <v>247</v>
      </c>
      <c r="B495" s="511" t="s">
        <v>439</v>
      </c>
      <c r="C495" s="513" t="s">
        <v>129</v>
      </c>
      <c r="D495" s="515">
        <v>2</v>
      </c>
      <c r="E495" s="448"/>
      <c r="F495" s="440"/>
      <c r="G495" s="440"/>
      <c r="H495" s="447"/>
      <c r="I495" s="440"/>
      <c r="J495" s="440"/>
      <c r="K495" s="440"/>
    </row>
    <row r="496" spans="1:11" ht="12.75" customHeight="1">
      <c r="A496" s="510"/>
      <c r="B496" s="512"/>
      <c r="C496" s="514"/>
      <c r="D496" s="516"/>
      <c r="E496" s="440"/>
      <c r="F496" s="440"/>
      <c r="G496" s="440"/>
      <c r="H496" s="447"/>
      <c r="I496" s="450"/>
      <c r="J496" s="440"/>
      <c r="K496" s="440"/>
    </row>
    <row r="497" spans="1:11" ht="12.75" customHeight="1">
      <c r="A497" s="510">
        <v>248</v>
      </c>
      <c r="B497" s="511" t="s">
        <v>440</v>
      </c>
      <c r="C497" s="513" t="s">
        <v>206</v>
      </c>
      <c r="D497" s="515">
        <v>1</v>
      </c>
      <c r="E497" s="446"/>
      <c r="F497" s="440"/>
      <c r="G497" s="440"/>
      <c r="H497" s="447"/>
      <c r="I497" s="440"/>
      <c r="J497" s="440"/>
      <c r="K497" s="440"/>
    </row>
    <row r="498" spans="1:11" ht="12.75" customHeight="1">
      <c r="A498" s="510"/>
      <c r="B498" s="512"/>
      <c r="C498" s="514"/>
      <c r="D498" s="516"/>
      <c r="E498" s="443"/>
      <c r="F498" s="440"/>
      <c r="G498" s="440"/>
      <c r="H498" s="447"/>
      <c r="I498" s="440"/>
      <c r="J498" s="440"/>
      <c r="K498" s="440"/>
    </row>
    <row r="499" spans="1:11" ht="12.75" customHeight="1">
      <c r="A499" s="510">
        <v>249</v>
      </c>
      <c r="B499" s="511" t="s">
        <v>441</v>
      </c>
      <c r="C499" s="513" t="s">
        <v>142</v>
      </c>
      <c r="D499" s="515">
        <v>1</v>
      </c>
      <c r="E499" s="448"/>
      <c r="F499" s="449"/>
      <c r="G499" s="440"/>
      <c r="H499" s="447"/>
      <c r="I499" s="440"/>
      <c r="J499" s="440"/>
      <c r="K499" s="440"/>
    </row>
    <row r="500" spans="1:11" ht="12.75" customHeight="1">
      <c r="A500" s="510"/>
      <c r="B500" s="512"/>
      <c r="C500" s="514"/>
      <c r="D500" s="516"/>
      <c r="E500" s="440"/>
      <c r="F500" s="447"/>
      <c r="G500" s="440"/>
      <c r="H500" s="447"/>
      <c r="I500" s="440"/>
      <c r="J500" s="446"/>
      <c r="K500" s="446"/>
    </row>
    <row r="501" spans="1:11" ht="12.75" customHeight="1">
      <c r="A501" s="510">
        <v>250</v>
      </c>
      <c r="B501" s="511" t="s">
        <v>442</v>
      </c>
      <c r="C501" s="513" t="s">
        <v>221</v>
      </c>
      <c r="D501" s="515">
        <v>2</v>
      </c>
      <c r="E501" s="446"/>
      <c r="F501" s="447"/>
      <c r="G501" s="443"/>
      <c r="H501" s="447"/>
      <c r="I501" s="440"/>
      <c r="J501" s="440"/>
      <c r="K501" s="440"/>
    </row>
    <row r="502" spans="1:11" ht="12.75" customHeight="1">
      <c r="A502" s="510"/>
      <c r="B502" s="512"/>
      <c r="C502" s="514"/>
      <c r="D502" s="516"/>
      <c r="E502" s="443"/>
      <c r="F502" s="448"/>
      <c r="G502" s="447"/>
      <c r="H502" s="447"/>
      <c r="I502" s="440"/>
      <c r="J502" s="440"/>
      <c r="K502" s="440"/>
    </row>
    <row r="503" spans="1:12" ht="12.75" customHeight="1">
      <c r="A503" s="510">
        <v>251</v>
      </c>
      <c r="B503" s="511" t="s">
        <v>443</v>
      </c>
      <c r="C503" s="513" t="s">
        <v>121</v>
      </c>
      <c r="D503" s="515">
        <v>2</v>
      </c>
      <c r="E503" s="448"/>
      <c r="F503" s="440"/>
      <c r="G503" s="447"/>
      <c r="H503" s="447"/>
      <c r="I503" s="440"/>
      <c r="J503" s="440"/>
      <c r="K503" s="440"/>
      <c r="L503" s="436"/>
    </row>
    <row r="504" spans="1:11" ht="12.75" customHeight="1">
      <c r="A504" s="510"/>
      <c r="B504" s="512"/>
      <c r="C504" s="514"/>
      <c r="D504" s="516"/>
      <c r="E504" s="440"/>
      <c r="F504" s="440"/>
      <c r="G504" s="447"/>
      <c r="H504" s="448"/>
      <c r="I504" s="440"/>
      <c r="J504" s="440"/>
      <c r="K504" s="440"/>
    </row>
    <row r="505" spans="1:12" ht="12.75" customHeight="1">
      <c r="A505" s="510">
        <v>252</v>
      </c>
      <c r="B505" s="511" t="s">
        <v>444</v>
      </c>
      <c r="C505" s="513" t="s">
        <v>125</v>
      </c>
      <c r="D505" s="515">
        <v>1</v>
      </c>
      <c r="E505" s="446"/>
      <c r="F505" s="440"/>
      <c r="G505" s="447"/>
      <c r="H505" s="440"/>
      <c r="I505" s="440"/>
      <c r="J505" s="440"/>
      <c r="K505" s="440"/>
      <c r="L505" s="436"/>
    </row>
    <row r="506" spans="1:11" ht="12.75" customHeight="1">
      <c r="A506" s="510"/>
      <c r="B506" s="512"/>
      <c r="C506" s="514"/>
      <c r="D506" s="516"/>
      <c r="E506" s="443"/>
      <c r="F506" s="440"/>
      <c r="G506" s="447"/>
      <c r="H506" s="440"/>
      <c r="I506" s="440"/>
      <c r="J506" s="440"/>
      <c r="K506" s="440"/>
    </row>
    <row r="507" spans="1:11" ht="12.75" customHeight="1">
      <c r="A507" s="510">
        <v>253</v>
      </c>
      <c r="B507" s="511" t="s">
        <v>445</v>
      </c>
      <c r="C507" s="513" t="s">
        <v>123</v>
      </c>
      <c r="D507" s="515">
        <v>2</v>
      </c>
      <c r="E507" s="448"/>
      <c r="F507" s="449"/>
      <c r="G507" s="447"/>
      <c r="H507" s="440"/>
      <c r="I507" s="440"/>
      <c r="J507" s="440"/>
      <c r="K507" s="440"/>
    </row>
    <row r="508" spans="1:11" ht="12.75" customHeight="1">
      <c r="A508" s="510"/>
      <c r="B508" s="512"/>
      <c r="C508" s="514"/>
      <c r="D508" s="516"/>
      <c r="E508" s="440"/>
      <c r="F508" s="447"/>
      <c r="G508" s="448"/>
      <c r="H508" s="440"/>
      <c r="I508" s="440"/>
      <c r="J508" s="440"/>
      <c r="K508" s="440"/>
    </row>
    <row r="509" spans="1:11" ht="12.75" customHeight="1">
      <c r="A509" s="510">
        <v>254</v>
      </c>
      <c r="B509" s="511" t="s">
        <v>373</v>
      </c>
      <c r="C509" s="517" t="s">
        <v>374</v>
      </c>
      <c r="D509" s="515"/>
      <c r="E509" s="446"/>
      <c r="F509" s="447"/>
      <c r="G509" s="440"/>
      <c r="H509" s="440"/>
      <c r="I509" s="440"/>
      <c r="J509" s="440"/>
      <c r="K509" s="440"/>
    </row>
    <row r="510" spans="1:11" ht="12.75" customHeight="1">
      <c r="A510" s="510"/>
      <c r="B510" s="512"/>
      <c r="C510" s="518"/>
      <c r="D510" s="516"/>
      <c r="E510" s="443"/>
      <c r="F510" s="448"/>
      <c r="G510" s="440"/>
      <c r="H510" s="440"/>
      <c r="I510" s="440"/>
      <c r="J510" s="440"/>
      <c r="K510" s="440"/>
    </row>
    <row r="511" spans="1:11" ht="12.75" customHeight="1">
      <c r="A511" s="510">
        <v>255</v>
      </c>
      <c r="B511" s="511" t="s">
        <v>446</v>
      </c>
      <c r="C511" s="513" t="s">
        <v>131</v>
      </c>
      <c r="D511" s="515">
        <v>2</v>
      </c>
      <c r="E511" s="448"/>
      <c r="F511" s="440"/>
      <c r="G511" s="440"/>
      <c r="H511" s="440"/>
      <c r="I511" s="440"/>
      <c r="J511" s="440"/>
      <c r="K511" s="440"/>
    </row>
    <row r="512" spans="1:11" ht="12.75" customHeight="1">
      <c r="A512" s="510"/>
      <c r="B512" s="512"/>
      <c r="C512" s="514"/>
      <c r="D512" s="516"/>
      <c r="E512" s="440"/>
      <c r="F512" s="440"/>
      <c r="G512" s="440"/>
      <c r="H512" s="440"/>
      <c r="I512" s="440"/>
      <c r="J512" s="440"/>
      <c r="K512" s="440"/>
    </row>
    <row r="513" spans="1:12" ht="12.75" customHeight="1">
      <c r="A513" s="510">
        <v>256</v>
      </c>
      <c r="B513" s="511" t="s">
        <v>447</v>
      </c>
      <c r="C513" s="513" t="s">
        <v>135</v>
      </c>
      <c r="D513" s="515">
        <v>2</v>
      </c>
      <c r="E513" s="441"/>
      <c r="F513" s="442" t="s">
        <v>590</v>
      </c>
      <c r="G513" s="442" t="s">
        <v>591</v>
      </c>
      <c r="H513" s="442" t="s">
        <v>592</v>
      </c>
      <c r="I513" s="442" t="s">
        <v>593</v>
      </c>
      <c r="J513" s="442"/>
      <c r="K513" s="442"/>
      <c r="L513" s="436"/>
    </row>
    <row r="514" spans="1:11" ht="12.75" customHeight="1">
      <c r="A514" s="510"/>
      <c r="B514" s="512"/>
      <c r="C514" s="514"/>
      <c r="D514" s="516"/>
      <c r="E514" s="440"/>
      <c r="F514" s="443"/>
      <c r="G514" s="440"/>
      <c r="H514" s="440"/>
      <c r="I514" s="440"/>
      <c r="J514" s="444"/>
      <c r="K514" s="445" t="s">
        <v>594</v>
      </c>
    </row>
    <row r="515" spans="1:12" ht="12.75" customHeight="1">
      <c r="A515" s="510">
        <v>257</v>
      </c>
      <c r="B515" s="511" t="s">
        <v>448</v>
      </c>
      <c r="C515" s="513" t="s">
        <v>140</v>
      </c>
      <c r="D515" s="515">
        <v>2</v>
      </c>
      <c r="E515" s="446"/>
      <c r="F515" s="447"/>
      <c r="G515" s="443"/>
      <c r="H515" s="440"/>
      <c r="I515" s="440"/>
      <c r="J515" s="444"/>
      <c r="K515" s="519" t="s">
        <v>190</v>
      </c>
      <c r="L515" s="405">
        <v>18</v>
      </c>
    </row>
    <row r="516" spans="1:11" ht="12.75" customHeight="1">
      <c r="A516" s="510"/>
      <c r="B516" s="512"/>
      <c r="C516" s="514"/>
      <c r="D516" s="516"/>
      <c r="E516" s="443"/>
      <c r="F516" s="448"/>
      <c r="G516" s="447"/>
      <c r="H516" s="440"/>
      <c r="I516" s="440"/>
      <c r="J516" s="444"/>
      <c r="K516" s="520"/>
    </row>
    <row r="517" spans="1:11" ht="12.75" customHeight="1">
      <c r="A517" s="510">
        <v>258</v>
      </c>
      <c r="B517" s="511" t="s">
        <v>449</v>
      </c>
      <c r="C517" s="513" t="s">
        <v>206</v>
      </c>
      <c r="D517" s="515">
        <v>2</v>
      </c>
      <c r="E517" s="448"/>
      <c r="F517" s="440"/>
      <c r="G517" s="447"/>
      <c r="H517" s="440"/>
      <c r="I517" s="440"/>
      <c r="J517" s="440"/>
      <c r="K517" s="440"/>
    </row>
    <row r="518" spans="1:11" ht="12.75" customHeight="1">
      <c r="A518" s="510"/>
      <c r="B518" s="512"/>
      <c r="C518" s="514"/>
      <c r="D518" s="516"/>
      <c r="E518" s="440"/>
      <c r="F518" s="440"/>
      <c r="G518" s="447"/>
      <c r="H518" s="440"/>
      <c r="I518" s="440"/>
      <c r="J518" s="440"/>
      <c r="K518" s="440"/>
    </row>
    <row r="519" spans="1:11" ht="12.75" customHeight="1">
      <c r="A519" s="510">
        <v>259</v>
      </c>
      <c r="B519" s="511" t="s">
        <v>450</v>
      </c>
      <c r="C519" s="513" t="s">
        <v>131</v>
      </c>
      <c r="D519" s="515">
        <v>1</v>
      </c>
      <c r="E519" s="446"/>
      <c r="F519" s="440"/>
      <c r="G519" s="447"/>
      <c r="H519" s="443"/>
      <c r="I519" s="440"/>
      <c r="J519" s="440"/>
      <c r="K519" s="440"/>
    </row>
    <row r="520" spans="1:11" ht="12.75" customHeight="1">
      <c r="A520" s="510"/>
      <c r="B520" s="512"/>
      <c r="C520" s="514"/>
      <c r="D520" s="516"/>
      <c r="E520" s="443"/>
      <c r="F520" s="440"/>
      <c r="G520" s="447"/>
      <c r="H520" s="447"/>
      <c r="I520" s="440"/>
      <c r="J520" s="440"/>
      <c r="K520" s="440"/>
    </row>
    <row r="521" spans="1:11" ht="12.75" customHeight="1">
      <c r="A521" s="510">
        <v>260</v>
      </c>
      <c r="B521" s="511" t="s">
        <v>451</v>
      </c>
      <c r="C521" s="513" t="s">
        <v>127</v>
      </c>
      <c r="D521" s="515">
        <v>1</v>
      </c>
      <c r="E521" s="448"/>
      <c r="F521" s="449"/>
      <c r="G521" s="447"/>
      <c r="H521" s="447"/>
      <c r="I521" s="440"/>
      <c r="J521" s="440"/>
      <c r="K521" s="440"/>
    </row>
    <row r="522" spans="1:11" ht="12.75" customHeight="1">
      <c r="A522" s="510"/>
      <c r="B522" s="512"/>
      <c r="C522" s="514"/>
      <c r="D522" s="516"/>
      <c r="E522" s="440"/>
      <c r="F522" s="447"/>
      <c r="G522" s="448"/>
      <c r="H522" s="447"/>
      <c r="I522" s="440"/>
      <c r="J522" s="440"/>
      <c r="K522" s="440"/>
    </row>
    <row r="523" spans="1:11" ht="12.75" customHeight="1">
      <c r="A523" s="510">
        <v>261</v>
      </c>
      <c r="B523" s="511" t="s">
        <v>452</v>
      </c>
      <c r="C523" s="513" t="s">
        <v>142</v>
      </c>
      <c r="D523" s="515">
        <v>1</v>
      </c>
      <c r="E523" s="446"/>
      <c r="F523" s="447"/>
      <c r="G523" s="440"/>
      <c r="H523" s="447"/>
      <c r="I523" s="440"/>
      <c r="J523" s="440"/>
      <c r="K523" s="440"/>
    </row>
    <row r="524" spans="1:11" ht="12.75" customHeight="1">
      <c r="A524" s="510"/>
      <c r="B524" s="512"/>
      <c r="C524" s="514"/>
      <c r="D524" s="516"/>
      <c r="E524" s="443"/>
      <c r="F524" s="448"/>
      <c r="G524" s="440"/>
      <c r="H524" s="447"/>
      <c r="I524" s="440"/>
      <c r="J524" s="440"/>
      <c r="K524" s="440"/>
    </row>
    <row r="525" spans="1:11" ht="12.75" customHeight="1">
      <c r="A525" s="510">
        <v>262</v>
      </c>
      <c r="B525" s="511" t="s">
        <v>453</v>
      </c>
      <c r="C525" s="513" t="s">
        <v>137</v>
      </c>
      <c r="D525" s="515">
        <v>2</v>
      </c>
      <c r="E525" s="448"/>
      <c r="F525" s="440"/>
      <c r="G525" s="440"/>
      <c r="H525" s="447"/>
      <c r="I525" s="440"/>
      <c r="J525" s="440"/>
      <c r="K525" s="440"/>
    </row>
    <row r="526" spans="1:11" ht="12.75" customHeight="1">
      <c r="A526" s="510"/>
      <c r="B526" s="512"/>
      <c r="C526" s="514"/>
      <c r="D526" s="516"/>
      <c r="E526" s="440"/>
      <c r="F526" s="440"/>
      <c r="G526" s="440"/>
      <c r="H526" s="447"/>
      <c r="I526" s="450"/>
      <c r="J526" s="440"/>
      <c r="K526" s="440"/>
    </row>
    <row r="527" spans="1:11" ht="12.75" customHeight="1">
      <c r="A527" s="510">
        <v>263</v>
      </c>
      <c r="B527" s="511" t="s">
        <v>454</v>
      </c>
      <c r="C527" s="513" t="s">
        <v>116</v>
      </c>
      <c r="D527" s="515">
        <v>1</v>
      </c>
      <c r="E527" s="446"/>
      <c r="F527" s="440"/>
      <c r="G527" s="440"/>
      <c r="H527" s="447"/>
      <c r="I527" s="440"/>
      <c r="J527" s="440"/>
      <c r="K527" s="440"/>
    </row>
    <row r="528" spans="1:11" ht="12.75" customHeight="1">
      <c r="A528" s="510"/>
      <c r="B528" s="512"/>
      <c r="C528" s="514"/>
      <c r="D528" s="516"/>
      <c r="E528" s="443"/>
      <c r="F528" s="440"/>
      <c r="G528" s="440"/>
      <c r="H528" s="447"/>
      <c r="I528" s="440"/>
      <c r="J528" s="440"/>
      <c r="K528" s="440"/>
    </row>
    <row r="529" spans="1:11" ht="12.75" customHeight="1">
      <c r="A529" s="510">
        <v>264</v>
      </c>
      <c r="B529" s="511" t="s">
        <v>455</v>
      </c>
      <c r="C529" s="513" t="s">
        <v>129</v>
      </c>
      <c r="D529" s="515">
        <v>1</v>
      </c>
      <c r="E529" s="448"/>
      <c r="F529" s="449"/>
      <c r="G529" s="440"/>
      <c r="H529" s="447"/>
      <c r="I529" s="440"/>
      <c r="J529" s="440"/>
      <c r="K529" s="440"/>
    </row>
    <row r="530" spans="1:11" ht="12.75" customHeight="1">
      <c r="A530" s="510"/>
      <c r="B530" s="512"/>
      <c r="C530" s="514"/>
      <c r="D530" s="516"/>
      <c r="E530" s="440"/>
      <c r="F530" s="447"/>
      <c r="G530" s="440"/>
      <c r="H530" s="447"/>
      <c r="I530" s="440"/>
      <c r="J530" s="446"/>
      <c r="K530" s="446"/>
    </row>
    <row r="531" spans="1:11" ht="12.75" customHeight="1">
      <c r="A531" s="510">
        <v>265</v>
      </c>
      <c r="B531" s="511" t="s">
        <v>456</v>
      </c>
      <c r="C531" s="513" t="s">
        <v>118</v>
      </c>
      <c r="D531" s="515">
        <v>2</v>
      </c>
      <c r="E531" s="446"/>
      <c r="F531" s="447"/>
      <c r="G531" s="443"/>
      <c r="H531" s="447"/>
      <c r="I531" s="440"/>
      <c r="J531" s="440"/>
      <c r="K531" s="440"/>
    </row>
    <row r="532" spans="1:11" ht="12.75" customHeight="1">
      <c r="A532" s="510"/>
      <c r="B532" s="512"/>
      <c r="C532" s="514"/>
      <c r="D532" s="516"/>
      <c r="E532" s="443"/>
      <c r="F532" s="448"/>
      <c r="G532" s="447"/>
      <c r="H532" s="447"/>
      <c r="I532" s="440"/>
      <c r="J532" s="440"/>
      <c r="K532" s="440"/>
    </row>
    <row r="533" spans="1:12" ht="12.75" customHeight="1">
      <c r="A533" s="510">
        <v>266</v>
      </c>
      <c r="B533" s="511" t="s">
        <v>457</v>
      </c>
      <c r="C533" s="513" t="s">
        <v>125</v>
      </c>
      <c r="D533" s="515">
        <v>1</v>
      </c>
      <c r="E533" s="448"/>
      <c r="F533" s="440"/>
      <c r="G533" s="447"/>
      <c r="H533" s="447"/>
      <c r="I533" s="440"/>
      <c r="J533" s="440"/>
      <c r="K533" s="440"/>
      <c r="L533" s="436"/>
    </row>
    <row r="534" spans="1:11" ht="12.75" customHeight="1">
      <c r="A534" s="510"/>
      <c r="B534" s="512"/>
      <c r="C534" s="514"/>
      <c r="D534" s="516"/>
      <c r="E534" s="440"/>
      <c r="F534" s="440"/>
      <c r="G534" s="447"/>
      <c r="H534" s="448"/>
      <c r="I534" s="440"/>
      <c r="J534" s="440"/>
      <c r="K534" s="440"/>
    </row>
    <row r="535" spans="1:12" ht="12.75" customHeight="1">
      <c r="A535" s="510">
        <v>267</v>
      </c>
      <c r="B535" s="511" t="s">
        <v>458</v>
      </c>
      <c r="C535" s="513" t="s">
        <v>212</v>
      </c>
      <c r="D535" s="515">
        <v>1</v>
      </c>
      <c r="E535" s="446"/>
      <c r="F535" s="440"/>
      <c r="G535" s="447"/>
      <c r="H535" s="440"/>
      <c r="I535" s="440"/>
      <c r="J535" s="440"/>
      <c r="K535" s="440"/>
      <c r="L535" s="436"/>
    </row>
    <row r="536" spans="1:11" ht="12.75" customHeight="1">
      <c r="A536" s="510"/>
      <c r="B536" s="512"/>
      <c r="C536" s="514"/>
      <c r="D536" s="516"/>
      <c r="E536" s="443"/>
      <c r="F536" s="440"/>
      <c r="G536" s="447"/>
      <c r="H536" s="440"/>
      <c r="I536" s="440"/>
      <c r="J536" s="440"/>
      <c r="K536" s="440"/>
    </row>
    <row r="537" spans="1:11" ht="12.75" customHeight="1">
      <c r="A537" s="510">
        <v>268</v>
      </c>
      <c r="B537" s="511" t="s">
        <v>459</v>
      </c>
      <c r="C537" s="513" t="s">
        <v>133</v>
      </c>
      <c r="D537" s="515">
        <v>1</v>
      </c>
      <c r="E537" s="448"/>
      <c r="F537" s="449"/>
      <c r="G537" s="447"/>
      <c r="H537" s="440"/>
      <c r="I537" s="440"/>
      <c r="J537" s="440"/>
      <c r="K537" s="440"/>
    </row>
    <row r="538" spans="1:11" ht="12.75" customHeight="1">
      <c r="A538" s="510"/>
      <c r="B538" s="512"/>
      <c r="C538" s="514"/>
      <c r="D538" s="516"/>
      <c r="E538" s="440"/>
      <c r="F538" s="447"/>
      <c r="G538" s="448"/>
      <c r="H538" s="440"/>
      <c r="I538" s="440"/>
      <c r="J538" s="440"/>
      <c r="K538" s="440"/>
    </row>
    <row r="539" spans="1:11" ht="12.75" customHeight="1">
      <c r="A539" s="510">
        <v>269</v>
      </c>
      <c r="B539" s="511" t="s">
        <v>373</v>
      </c>
      <c r="C539" s="517" t="s">
        <v>374</v>
      </c>
      <c r="D539" s="515"/>
      <c r="E539" s="446"/>
      <c r="F539" s="447"/>
      <c r="G539" s="440"/>
      <c r="H539" s="440"/>
      <c r="I539" s="440"/>
      <c r="J539" s="440"/>
      <c r="K539" s="440"/>
    </row>
    <row r="540" spans="1:11" ht="12.75" customHeight="1">
      <c r="A540" s="510"/>
      <c r="B540" s="512"/>
      <c r="C540" s="518"/>
      <c r="D540" s="516"/>
      <c r="E540" s="443"/>
      <c r="F540" s="448"/>
      <c r="G540" s="440"/>
      <c r="H540" s="440"/>
      <c r="I540" s="440"/>
      <c r="J540" s="440"/>
      <c r="K540" s="440"/>
    </row>
    <row r="541" spans="1:11" ht="12.75" customHeight="1">
      <c r="A541" s="510">
        <v>270</v>
      </c>
      <c r="B541" s="511" t="s">
        <v>460</v>
      </c>
      <c r="C541" s="513" t="s">
        <v>121</v>
      </c>
      <c r="D541" s="515">
        <v>2</v>
      </c>
      <c r="E541" s="448"/>
      <c r="F541" s="440"/>
      <c r="G541" s="440"/>
      <c r="H541" s="440"/>
      <c r="I541" s="440"/>
      <c r="J541" s="440"/>
      <c r="K541" s="440"/>
    </row>
    <row r="542" spans="1:11" ht="12.75" customHeight="1">
      <c r="A542" s="510"/>
      <c r="B542" s="512"/>
      <c r="C542" s="514"/>
      <c r="D542" s="516"/>
      <c r="E542" s="440"/>
      <c r="F542" s="440"/>
      <c r="G542" s="440"/>
      <c r="H542" s="440"/>
      <c r="I542" s="440"/>
      <c r="J542" s="440"/>
      <c r="K542" s="440"/>
    </row>
    <row r="543" spans="1:12" ht="12.75" customHeight="1">
      <c r="A543" s="510">
        <v>271</v>
      </c>
      <c r="B543" s="511" t="s">
        <v>461</v>
      </c>
      <c r="C543" s="513" t="s">
        <v>129</v>
      </c>
      <c r="D543" s="515">
        <v>2</v>
      </c>
      <c r="E543" s="441"/>
      <c r="F543" s="442" t="s">
        <v>590</v>
      </c>
      <c r="G543" s="442" t="s">
        <v>591</v>
      </c>
      <c r="H543" s="442" t="s">
        <v>592</v>
      </c>
      <c r="I543" s="442" t="s">
        <v>593</v>
      </c>
      <c r="J543" s="442"/>
      <c r="K543" s="442"/>
      <c r="L543" s="436"/>
    </row>
    <row r="544" spans="1:11" ht="12.75" customHeight="1">
      <c r="A544" s="510"/>
      <c r="B544" s="512"/>
      <c r="C544" s="514"/>
      <c r="D544" s="516"/>
      <c r="E544" s="440"/>
      <c r="F544" s="443"/>
      <c r="G544" s="440"/>
      <c r="H544" s="440"/>
      <c r="I544" s="440"/>
      <c r="J544" s="444"/>
      <c r="K544" s="445" t="s">
        <v>594</v>
      </c>
    </row>
    <row r="545" spans="1:12" ht="12.75" customHeight="1">
      <c r="A545" s="510">
        <v>272</v>
      </c>
      <c r="B545" s="511" t="s">
        <v>462</v>
      </c>
      <c r="C545" s="513" t="s">
        <v>142</v>
      </c>
      <c r="D545" s="515">
        <v>1</v>
      </c>
      <c r="E545" s="446"/>
      <c r="F545" s="447"/>
      <c r="G545" s="443"/>
      <c r="H545" s="440"/>
      <c r="I545" s="440"/>
      <c r="J545" s="444"/>
      <c r="K545" s="519" t="s">
        <v>191</v>
      </c>
      <c r="L545" s="405">
        <v>19</v>
      </c>
    </row>
    <row r="546" spans="1:11" ht="12.75" customHeight="1">
      <c r="A546" s="510"/>
      <c r="B546" s="512"/>
      <c r="C546" s="514"/>
      <c r="D546" s="516"/>
      <c r="E546" s="443"/>
      <c r="F546" s="448"/>
      <c r="G546" s="447"/>
      <c r="H546" s="440"/>
      <c r="I546" s="440"/>
      <c r="J546" s="444"/>
      <c r="K546" s="520"/>
    </row>
    <row r="547" spans="1:11" ht="12.75" customHeight="1">
      <c r="A547" s="510">
        <v>273</v>
      </c>
      <c r="B547" s="511" t="s">
        <v>463</v>
      </c>
      <c r="C547" s="513" t="s">
        <v>121</v>
      </c>
      <c r="D547" s="515">
        <v>1</v>
      </c>
      <c r="E547" s="448"/>
      <c r="F547" s="440"/>
      <c r="G547" s="447"/>
      <c r="H547" s="440"/>
      <c r="I547" s="440"/>
      <c r="J547" s="440"/>
      <c r="K547" s="440"/>
    </row>
    <row r="548" spans="1:11" ht="12.75" customHeight="1">
      <c r="A548" s="510"/>
      <c r="B548" s="512"/>
      <c r="C548" s="514"/>
      <c r="D548" s="516"/>
      <c r="E548" s="440"/>
      <c r="F548" s="440"/>
      <c r="G548" s="447"/>
      <c r="H548" s="440"/>
      <c r="I548" s="440"/>
      <c r="J548" s="440"/>
      <c r="K548" s="440"/>
    </row>
    <row r="549" spans="1:11" ht="12.75" customHeight="1">
      <c r="A549" s="510">
        <v>274</v>
      </c>
      <c r="B549" s="511" t="s">
        <v>464</v>
      </c>
      <c r="C549" s="513" t="s">
        <v>221</v>
      </c>
      <c r="D549" s="515">
        <v>1</v>
      </c>
      <c r="E549" s="446"/>
      <c r="F549" s="440"/>
      <c r="G549" s="447"/>
      <c r="H549" s="443"/>
      <c r="I549" s="440"/>
      <c r="J549" s="440"/>
      <c r="K549" s="440"/>
    </row>
    <row r="550" spans="1:11" ht="12.75" customHeight="1">
      <c r="A550" s="510"/>
      <c r="B550" s="512"/>
      <c r="C550" s="514"/>
      <c r="D550" s="516"/>
      <c r="E550" s="443"/>
      <c r="F550" s="440"/>
      <c r="G550" s="447"/>
      <c r="H550" s="447"/>
      <c r="I550" s="440"/>
      <c r="J550" s="440"/>
      <c r="K550" s="440"/>
    </row>
    <row r="551" spans="1:11" ht="12.75" customHeight="1">
      <c r="A551" s="510">
        <v>275</v>
      </c>
      <c r="B551" s="511" t="s">
        <v>465</v>
      </c>
      <c r="C551" s="513" t="s">
        <v>233</v>
      </c>
      <c r="D551" s="515">
        <v>2</v>
      </c>
      <c r="E551" s="448"/>
      <c r="F551" s="449"/>
      <c r="G551" s="447"/>
      <c r="H551" s="447"/>
      <c r="I551" s="440"/>
      <c r="J551" s="440"/>
      <c r="K551" s="440"/>
    </row>
    <row r="552" spans="1:11" ht="12.75" customHeight="1">
      <c r="A552" s="510"/>
      <c r="B552" s="512"/>
      <c r="C552" s="514"/>
      <c r="D552" s="516"/>
      <c r="E552" s="440"/>
      <c r="F552" s="447"/>
      <c r="G552" s="448"/>
      <c r="H552" s="447"/>
      <c r="I552" s="440"/>
      <c r="J552" s="440"/>
      <c r="K552" s="440"/>
    </row>
    <row r="553" spans="1:11" ht="12.75" customHeight="1">
      <c r="A553" s="510">
        <v>276</v>
      </c>
      <c r="B553" s="511" t="s">
        <v>466</v>
      </c>
      <c r="C553" s="513" t="s">
        <v>125</v>
      </c>
      <c r="D553" s="515">
        <v>1</v>
      </c>
      <c r="E553" s="446"/>
      <c r="F553" s="447"/>
      <c r="G553" s="440"/>
      <c r="H553" s="447"/>
      <c r="I553" s="440"/>
      <c r="J553" s="440"/>
      <c r="K553" s="440"/>
    </row>
    <row r="554" spans="1:11" ht="12.75" customHeight="1">
      <c r="A554" s="510"/>
      <c r="B554" s="512"/>
      <c r="C554" s="514"/>
      <c r="D554" s="516"/>
      <c r="E554" s="443"/>
      <c r="F554" s="448"/>
      <c r="G554" s="440"/>
      <c r="H554" s="447"/>
      <c r="I554" s="440"/>
      <c r="J554" s="440"/>
      <c r="K554" s="440"/>
    </row>
    <row r="555" spans="1:11" ht="12.75" customHeight="1">
      <c r="A555" s="510">
        <v>277</v>
      </c>
      <c r="B555" s="511" t="s">
        <v>467</v>
      </c>
      <c r="C555" s="513" t="s">
        <v>137</v>
      </c>
      <c r="D555" s="515">
        <v>2</v>
      </c>
      <c r="E555" s="448"/>
      <c r="F555" s="440"/>
      <c r="G555" s="440"/>
      <c r="H555" s="447"/>
      <c r="I555" s="440"/>
      <c r="J555" s="440"/>
      <c r="K555" s="440"/>
    </row>
    <row r="556" spans="1:11" ht="12.75" customHeight="1">
      <c r="A556" s="510"/>
      <c r="B556" s="512"/>
      <c r="C556" s="514"/>
      <c r="D556" s="516"/>
      <c r="E556" s="440"/>
      <c r="F556" s="440"/>
      <c r="G556" s="440"/>
      <c r="H556" s="447"/>
      <c r="I556" s="450"/>
      <c r="J556" s="440"/>
      <c r="K556" s="440"/>
    </row>
    <row r="557" spans="1:11" ht="12.75" customHeight="1">
      <c r="A557" s="510">
        <v>278</v>
      </c>
      <c r="B557" s="511" t="s">
        <v>468</v>
      </c>
      <c r="C557" s="513" t="s">
        <v>121</v>
      </c>
      <c r="D557" s="515">
        <v>2</v>
      </c>
      <c r="E557" s="446"/>
      <c r="F557" s="440"/>
      <c r="G557" s="440"/>
      <c r="H557" s="447"/>
      <c r="I557" s="440"/>
      <c r="J557" s="440"/>
      <c r="K557" s="440"/>
    </row>
    <row r="558" spans="1:11" ht="12.75" customHeight="1">
      <c r="A558" s="510"/>
      <c r="B558" s="512"/>
      <c r="C558" s="514"/>
      <c r="D558" s="516"/>
      <c r="E558" s="443"/>
      <c r="F558" s="440"/>
      <c r="G558" s="440"/>
      <c r="H558" s="447"/>
      <c r="I558" s="440"/>
      <c r="J558" s="440"/>
      <c r="K558" s="440"/>
    </row>
    <row r="559" spans="1:11" ht="12.75" customHeight="1">
      <c r="A559" s="510">
        <v>279</v>
      </c>
      <c r="B559" s="511" t="s">
        <v>469</v>
      </c>
      <c r="C559" s="513" t="s">
        <v>206</v>
      </c>
      <c r="D559" s="515">
        <v>1</v>
      </c>
      <c r="E559" s="448"/>
      <c r="F559" s="449"/>
      <c r="G559" s="440"/>
      <c r="H559" s="447"/>
      <c r="I559" s="440"/>
      <c r="J559" s="440"/>
      <c r="K559" s="440"/>
    </row>
    <row r="560" spans="1:11" ht="12.75" customHeight="1">
      <c r="A560" s="510"/>
      <c r="B560" s="512"/>
      <c r="C560" s="514"/>
      <c r="D560" s="516"/>
      <c r="E560" s="440"/>
      <c r="F560" s="447"/>
      <c r="G560" s="440"/>
      <c r="H560" s="447"/>
      <c r="I560" s="440"/>
      <c r="J560" s="446"/>
      <c r="K560" s="446"/>
    </row>
    <row r="561" spans="1:11" ht="12.75" customHeight="1">
      <c r="A561" s="510">
        <v>280</v>
      </c>
      <c r="B561" s="511" t="s">
        <v>470</v>
      </c>
      <c r="C561" s="513" t="s">
        <v>125</v>
      </c>
      <c r="D561" s="515">
        <v>2</v>
      </c>
      <c r="E561" s="446"/>
      <c r="F561" s="447"/>
      <c r="G561" s="443"/>
      <c r="H561" s="447"/>
      <c r="I561" s="440"/>
      <c r="J561" s="440"/>
      <c r="K561" s="440"/>
    </row>
    <row r="562" spans="1:11" ht="12.75" customHeight="1">
      <c r="A562" s="510"/>
      <c r="B562" s="512"/>
      <c r="C562" s="514"/>
      <c r="D562" s="516"/>
      <c r="E562" s="443"/>
      <c r="F562" s="448"/>
      <c r="G562" s="447"/>
      <c r="H562" s="447"/>
      <c r="I562" s="440"/>
      <c r="J562" s="440"/>
      <c r="K562" s="440"/>
    </row>
    <row r="563" spans="1:12" ht="12.75" customHeight="1">
      <c r="A563" s="510">
        <v>281</v>
      </c>
      <c r="B563" s="511" t="s">
        <v>471</v>
      </c>
      <c r="C563" s="513" t="s">
        <v>118</v>
      </c>
      <c r="D563" s="515">
        <v>2</v>
      </c>
      <c r="E563" s="448"/>
      <c r="F563" s="440"/>
      <c r="G563" s="447"/>
      <c r="H563" s="447"/>
      <c r="I563" s="440"/>
      <c r="J563" s="440"/>
      <c r="K563" s="440"/>
      <c r="L563" s="436"/>
    </row>
    <row r="564" spans="1:11" ht="12.75" customHeight="1">
      <c r="A564" s="510"/>
      <c r="B564" s="512"/>
      <c r="C564" s="514"/>
      <c r="D564" s="516"/>
      <c r="E564" s="440"/>
      <c r="F564" s="440"/>
      <c r="G564" s="447"/>
      <c r="H564" s="448"/>
      <c r="I564" s="440"/>
      <c r="J564" s="440"/>
      <c r="K564" s="440"/>
    </row>
    <row r="565" spans="1:12" ht="12.75" customHeight="1">
      <c r="A565" s="510">
        <v>282</v>
      </c>
      <c r="B565" s="511" t="s">
        <v>472</v>
      </c>
      <c r="C565" s="513" t="s">
        <v>116</v>
      </c>
      <c r="D565" s="515">
        <v>2</v>
      </c>
      <c r="E565" s="446"/>
      <c r="F565" s="440"/>
      <c r="G565" s="447"/>
      <c r="H565" s="440"/>
      <c r="I565" s="440"/>
      <c r="J565" s="440"/>
      <c r="K565" s="440"/>
      <c r="L565" s="436"/>
    </row>
    <row r="566" spans="1:11" ht="12.75" customHeight="1">
      <c r="A566" s="510"/>
      <c r="B566" s="512"/>
      <c r="C566" s="514"/>
      <c r="D566" s="516"/>
      <c r="E566" s="443"/>
      <c r="F566" s="440"/>
      <c r="G566" s="447"/>
      <c r="H566" s="440"/>
      <c r="I566" s="440"/>
      <c r="J566" s="440"/>
      <c r="K566" s="440"/>
    </row>
    <row r="567" spans="1:11" ht="12.75" customHeight="1">
      <c r="A567" s="510">
        <v>283</v>
      </c>
      <c r="B567" s="511" t="s">
        <v>473</v>
      </c>
      <c r="C567" s="513" t="s">
        <v>123</v>
      </c>
      <c r="D567" s="515">
        <v>1</v>
      </c>
      <c r="E567" s="448"/>
      <c r="F567" s="449"/>
      <c r="G567" s="447"/>
      <c r="H567" s="440"/>
      <c r="I567" s="440"/>
      <c r="J567" s="440"/>
      <c r="K567" s="440"/>
    </row>
    <row r="568" spans="1:11" ht="12.75" customHeight="1">
      <c r="A568" s="510"/>
      <c r="B568" s="512"/>
      <c r="C568" s="514"/>
      <c r="D568" s="516"/>
      <c r="E568" s="440"/>
      <c r="F568" s="447"/>
      <c r="G568" s="448"/>
      <c r="H568" s="440"/>
      <c r="I568" s="440"/>
      <c r="J568" s="440"/>
      <c r="K568" s="440"/>
    </row>
    <row r="569" spans="1:11" ht="12.75" customHeight="1">
      <c r="A569" s="510">
        <v>284</v>
      </c>
      <c r="B569" s="511" t="s">
        <v>373</v>
      </c>
      <c r="C569" s="517" t="s">
        <v>374</v>
      </c>
      <c r="D569" s="515"/>
      <c r="E569" s="446"/>
      <c r="F569" s="447"/>
      <c r="G569" s="440"/>
      <c r="H569" s="440"/>
      <c r="I569" s="440"/>
      <c r="J569" s="440"/>
      <c r="K569" s="440"/>
    </row>
    <row r="570" spans="1:11" ht="12.75" customHeight="1">
      <c r="A570" s="510"/>
      <c r="B570" s="512"/>
      <c r="C570" s="518"/>
      <c r="D570" s="516"/>
      <c r="E570" s="443"/>
      <c r="F570" s="448"/>
      <c r="G570" s="440"/>
      <c r="H570" s="440"/>
      <c r="I570" s="440"/>
      <c r="J570" s="440"/>
      <c r="K570" s="440"/>
    </row>
    <row r="571" spans="1:11" ht="12.75" customHeight="1">
      <c r="A571" s="510">
        <v>285</v>
      </c>
      <c r="B571" s="511" t="s">
        <v>474</v>
      </c>
      <c r="C571" s="513" t="s">
        <v>140</v>
      </c>
      <c r="D571" s="515">
        <v>2</v>
      </c>
      <c r="E571" s="448"/>
      <c r="F571" s="440"/>
      <c r="G571" s="440"/>
      <c r="H571" s="440"/>
      <c r="I571" s="440"/>
      <c r="J571" s="440"/>
      <c r="K571" s="440"/>
    </row>
    <row r="572" spans="1:11" ht="12.75" customHeight="1">
      <c r="A572" s="510"/>
      <c r="B572" s="512"/>
      <c r="C572" s="514"/>
      <c r="D572" s="516"/>
      <c r="E572" s="440"/>
      <c r="F572" s="440"/>
      <c r="G572" s="440"/>
      <c r="H572" s="440"/>
      <c r="I572" s="440"/>
      <c r="J572" s="440"/>
      <c r="K572" s="440"/>
    </row>
    <row r="573" spans="1:12" ht="12.75" customHeight="1">
      <c r="A573" s="510">
        <v>286</v>
      </c>
      <c r="B573" s="511" t="s">
        <v>475</v>
      </c>
      <c r="C573" s="513" t="s">
        <v>137</v>
      </c>
      <c r="D573" s="515">
        <v>2</v>
      </c>
      <c r="E573" s="441"/>
      <c r="F573" s="442" t="s">
        <v>590</v>
      </c>
      <c r="G573" s="442" t="s">
        <v>591</v>
      </c>
      <c r="H573" s="442" t="s">
        <v>592</v>
      </c>
      <c r="I573" s="442" t="s">
        <v>593</v>
      </c>
      <c r="J573" s="442"/>
      <c r="K573" s="442"/>
      <c r="L573" s="436"/>
    </row>
    <row r="574" spans="1:11" ht="12.75" customHeight="1">
      <c r="A574" s="510"/>
      <c r="B574" s="512"/>
      <c r="C574" s="514"/>
      <c r="D574" s="516"/>
      <c r="E574" s="440"/>
      <c r="F574" s="443"/>
      <c r="G574" s="440"/>
      <c r="H574" s="440"/>
      <c r="I574" s="440"/>
      <c r="J574" s="444"/>
      <c r="K574" s="445" t="s">
        <v>594</v>
      </c>
    </row>
    <row r="575" spans="1:12" ht="12.75" customHeight="1">
      <c r="A575" s="510">
        <v>287</v>
      </c>
      <c r="B575" s="511" t="s">
        <v>476</v>
      </c>
      <c r="C575" s="513" t="s">
        <v>133</v>
      </c>
      <c r="D575" s="515">
        <v>1</v>
      </c>
      <c r="E575" s="446"/>
      <c r="F575" s="447"/>
      <c r="G575" s="443"/>
      <c r="H575" s="440"/>
      <c r="I575" s="440"/>
      <c r="J575" s="444"/>
      <c r="K575" s="519" t="s">
        <v>192</v>
      </c>
      <c r="L575" s="405">
        <v>20</v>
      </c>
    </row>
    <row r="576" spans="1:11" ht="12.75" customHeight="1">
      <c r="A576" s="510"/>
      <c r="B576" s="512"/>
      <c r="C576" s="514"/>
      <c r="D576" s="516"/>
      <c r="E576" s="443"/>
      <c r="F576" s="448"/>
      <c r="G576" s="447"/>
      <c r="H576" s="440"/>
      <c r="I576" s="440"/>
      <c r="J576" s="444"/>
      <c r="K576" s="520"/>
    </row>
    <row r="577" spans="1:11" ht="12.75" customHeight="1">
      <c r="A577" s="510">
        <v>288</v>
      </c>
      <c r="B577" s="511" t="s">
        <v>477</v>
      </c>
      <c r="C577" s="513" t="s">
        <v>121</v>
      </c>
      <c r="D577" s="515">
        <v>2</v>
      </c>
      <c r="E577" s="448"/>
      <c r="F577" s="440"/>
      <c r="G577" s="447"/>
      <c r="H577" s="440"/>
      <c r="I577" s="440"/>
      <c r="J577" s="440"/>
      <c r="K577" s="440"/>
    </row>
    <row r="578" spans="1:11" ht="12.75" customHeight="1">
      <c r="A578" s="510"/>
      <c r="B578" s="512"/>
      <c r="C578" s="514"/>
      <c r="D578" s="516"/>
      <c r="E578" s="440"/>
      <c r="F578" s="440"/>
      <c r="G578" s="447"/>
      <c r="H578" s="440"/>
      <c r="I578" s="440"/>
      <c r="J578" s="440"/>
      <c r="K578" s="440"/>
    </row>
    <row r="579" spans="1:11" ht="12.75" customHeight="1">
      <c r="A579" s="510">
        <v>289</v>
      </c>
      <c r="B579" s="511" t="s">
        <v>478</v>
      </c>
      <c r="C579" s="513" t="s">
        <v>206</v>
      </c>
      <c r="D579" s="515">
        <v>1</v>
      </c>
      <c r="E579" s="446"/>
      <c r="F579" s="440"/>
      <c r="G579" s="447"/>
      <c r="H579" s="443"/>
      <c r="I579" s="440"/>
      <c r="J579" s="440"/>
      <c r="K579" s="440"/>
    </row>
    <row r="580" spans="1:11" ht="12.75" customHeight="1">
      <c r="A580" s="510"/>
      <c r="B580" s="512"/>
      <c r="C580" s="514"/>
      <c r="D580" s="516"/>
      <c r="E580" s="443"/>
      <c r="F580" s="440"/>
      <c r="G580" s="447"/>
      <c r="H580" s="447"/>
      <c r="I580" s="440"/>
      <c r="J580" s="440"/>
      <c r="K580" s="440"/>
    </row>
    <row r="581" spans="1:11" ht="12.75" customHeight="1">
      <c r="A581" s="510">
        <v>290</v>
      </c>
      <c r="B581" s="511" t="s">
        <v>479</v>
      </c>
      <c r="C581" s="513" t="s">
        <v>116</v>
      </c>
      <c r="D581" s="515">
        <v>2</v>
      </c>
      <c r="E581" s="448"/>
      <c r="F581" s="449"/>
      <c r="G581" s="447"/>
      <c r="H581" s="447"/>
      <c r="I581" s="440"/>
      <c r="J581" s="440"/>
      <c r="K581" s="440"/>
    </row>
    <row r="582" spans="1:11" ht="12.75" customHeight="1">
      <c r="A582" s="510"/>
      <c r="B582" s="512"/>
      <c r="C582" s="514"/>
      <c r="D582" s="516"/>
      <c r="E582" s="440"/>
      <c r="F582" s="447"/>
      <c r="G582" s="448"/>
      <c r="H582" s="447"/>
      <c r="I582" s="440"/>
      <c r="J582" s="440"/>
      <c r="K582" s="440"/>
    </row>
    <row r="583" spans="1:11" ht="12.75" customHeight="1">
      <c r="A583" s="510">
        <v>291</v>
      </c>
      <c r="B583" s="511" t="s">
        <v>480</v>
      </c>
      <c r="C583" s="513" t="s">
        <v>125</v>
      </c>
      <c r="D583" s="515">
        <v>2</v>
      </c>
      <c r="E583" s="446"/>
      <c r="F583" s="447"/>
      <c r="G583" s="440"/>
      <c r="H583" s="447"/>
      <c r="I583" s="440"/>
      <c r="J583" s="440"/>
      <c r="K583" s="440"/>
    </row>
    <row r="584" spans="1:11" ht="12.75" customHeight="1">
      <c r="A584" s="510"/>
      <c r="B584" s="512"/>
      <c r="C584" s="514"/>
      <c r="D584" s="516"/>
      <c r="E584" s="443"/>
      <c r="F584" s="448"/>
      <c r="G584" s="440"/>
      <c r="H584" s="447"/>
      <c r="I584" s="440"/>
      <c r="J584" s="440"/>
      <c r="K584" s="440"/>
    </row>
    <row r="585" spans="1:11" ht="12.75" customHeight="1">
      <c r="A585" s="510">
        <v>292</v>
      </c>
      <c r="B585" s="511" t="s">
        <v>481</v>
      </c>
      <c r="C585" s="513" t="s">
        <v>123</v>
      </c>
      <c r="D585" s="515">
        <v>1</v>
      </c>
      <c r="E585" s="448"/>
      <c r="F585" s="440"/>
      <c r="G585" s="440"/>
      <c r="H585" s="447"/>
      <c r="I585" s="440"/>
      <c r="J585" s="440"/>
      <c r="K585" s="440"/>
    </row>
    <row r="586" spans="1:11" ht="12.75" customHeight="1">
      <c r="A586" s="510"/>
      <c r="B586" s="512"/>
      <c r="C586" s="514"/>
      <c r="D586" s="516"/>
      <c r="E586" s="440"/>
      <c r="F586" s="440"/>
      <c r="G586" s="440"/>
      <c r="H586" s="447"/>
      <c r="I586" s="450"/>
      <c r="J586" s="440"/>
      <c r="K586" s="440"/>
    </row>
    <row r="587" spans="1:11" ht="12.75" customHeight="1">
      <c r="A587" s="510">
        <v>293</v>
      </c>
      <c r="B587" s="511" t="s">
        <v>482</v>
      </c>
      <c r="C587" s="513" t="s">
        <v>140</v>
      </c>
      <c r="D587" s="515">
        <v>2</v>
      </c>
      <c r="E587" s="446"/>
      <c r="F587" s="440"/>
      <c r="G587" s="440"/>
      <c r="H587" s="447"/>
      <c r="I587" s="440"/>
      <c r="J587" s="440"/>
      <c r="K587" s="440"/>
    </row>
    <row r="588" spans="1:11" ht="12.75" customHeight="1">
      <c r="A588" s="510"/>
      <c r="B588" s="512"/>
      <c r="C588" s="514"/>
      <c r="D588" s="516"/>
      <c r="E588" s="443"/>
      <c r="F588" s="440"/>
      <c r="G588" s="440"/>
      <c r="H588" s="447"/>
      <c r="I588" s="440"/>
      <c r="J588" s="440"/>
      <c r="K588" s="440"/>
    </row>
    <row r="589" spans="1:11" ht="12.75" customHeight="1">
      <c r="A589" s="510">
        <v>294</v>
      </c>
      <c r="B589" s="511" t="s">
        <v>483</v>
      </c>
      <c r="C589" s="513" t="s">
        <v>221</v>
      </c>
      <c r="D589" s="515">
        <v>1</v>
      </c>
      <c r="E589" s="448"/>
      <c r="F589" s="449"/>
      <c r="G589" s="440"/>
      <c r="H589" s="447"/>
      <c r="I589" s="440"/>
      <c r="J589" s="440"/>
      <c r="K589" s="440"/>
    </row>
    <row r="590" spans="1:11" ht="12.75" customHeight="1">
      <c r="A590" s="510"/>
      <c r="B590" s="512"/>
      <c r="C590" s="514"/>
      <c r="D590" s="516"/>
      <c r="E590" s="440"/>
      <c r="F590" s="447"/>
      <c r="G590" s="440"/>
      <c r="H590" s="447"/>
      <c r="I590" s="440"/>
      <c r="J590" s="446"/>
      <c r="K590" s="446"/>
    </row>
    <row r="591" spans="1:11" ht="12.75" customHeight="1">
      <c r="A591" s="510">
        <v>295</v>
      </c>
      <c r="B591" s="511" t="s">
        <v>484</v>
      </c>
      <c r="C591" s="513" t="s">
        <v>121</v>
      </c>
      <c r="D591" s="515">
        <v>2</v>
      </c>
      <c r="E591" s="446"/>
      <c r="F591" s="447"/>
      <c r="G591" s="443"/>
      <c r="H591" s="447"/>
      <c r="I591" s="440"/>
      <c r="J591" s="440"/>
      <c r="K591" s="440"/>
    </row>
    <row r="592" spans="1:11" ht="12.75" customHeight="1">
      <c r="A592" s="510"/>
      <c r="B592" s="512"/>
      <c r="C592" s="514"/>
      <c r="D592" s="516"/>
      <c r="E592" s="443"/>
      <c r="F592" s="448"/>
      <c r="G592" s="447"/>
      <c r="H592" s="447"/>
      <c r="I592" s="440"/>
      <c r="J592" s="440"/>
      <c r="K592" s="440"/>
    </row>
    <row r="593" spans="1:12" ht="12.75" customHeight="1">
      <c r="A593" s="510">
        <v>296</v>
      </c>
      <c r="B593" s="511" t="s">
        <v>485</v>
      </c>
      <c r="C593" s="513" t="s">
        <v>203</v>
      </c>
      <c r="D593" s="515">
        <v>1</v>
      </c>
      <c r="E593" s="448"/>
      <c r="F593" s="440"/>
      <c r="G593" s="447"/>
      <c r="H593" s="447"/>
      <c r="I593" s="440"/>
      <c r="J593" s="440"/>
      <c r="K593" s="440"/>
      <c r="L593" s="436"/>
    </row>
    <row r="594" spans="1:11" ht="12.75" customHeight="1">
      <c r="A594" s="510"/>
      <c r="B594" s="512"/>
      <c r="C594" s="514"/>
      <c r="D594" s="516"/>
      <c r="E594" s="440"/>
      <c r="F594" s="440"/>
      <c r="G594" s="447"/>
      <c r="H594" s="448"/>
      <c r="I594" s="440"/>
      <c r="J594" s="440"/>
      <c r="K594" s="440"/>
    </row>
    <row r="595" spans="1:12" ht="12.75" customHeight="1">
      <c r="A595" s="510">
        <v>297</v>
      </c>
      <c r="B595" s="511" t="s">
        <v>486</v>
      </c>
      <c r="C595" s="513" t="s">
        <v>129</v>
      </c>
      <c r="D595" s="515">
        <v>2</v>
      </c>
      <c r="E595" s="446"/>
      <c r="F595" s="440"/>
      <c r="G595" s="447"/>
      <c r="H595" s="440"/>
      <c r="I595" s="440"/>
      <c r="J595" s="440"/>
      <c r="K595" s="440"/>
      <c r="L595" s="436"/>
    </row>
    <row r="596" spans="1:11" ht="12.75" customHeight="1">
      <c r="A596" s="510"/>
      <c r="B596" s="512"/>
      <c r="C596" s="514"/>
      <c r="D596" s="516"/>
      <c r="E596" s="443"/>
      <c r="F596" s="440"/>
      <c r="G596" s="447"/>
      <c r="H596" s="440"/>
      <c r="I596" s="440"/>
      <c r="J596" s="440"/>
      <c r="K596" s="440"/>
    </row>
    <row r="597" spans="1:11" ht="12.75" customHeight="1">
      <c r="A597" s="510">
        <v>298</v>
      </c>
      <c r="B597" s="511" t="s">
        <v>487</v>
      </c>
      <c r="C597" s="513" t="s">
        <v>125</v>
      </c>
      <c r="D597" s="515">
        <v>1</v>
      </c>
      <c r="E597" s="448"/>
      <c r="F597" s="449"/>
      <c r="G597" s="447"/>
      <c r="H597" s="440"/>
      <c r="I597" s="440"/>
      <c r="J597" s="440"/>
      <c r="K597" s="440"/>
    </row>
    <row r="598" spans="1:11" ht="12.75" customHeight="1">
      <c r="A598" s="510"/>
      <c r="B598" s="512"/>
      <c r="C598" s="514"/>
      <c r="D598" s="516"/>
      <c r="E598" s="440"/>
      <c r="F598" s="447"/>
      <c r="G598" s="448"/>
      <c r="H598" s="440"/>
      <c r="I598" s="440"/>
      <c r="J598" s="440"/>
      <c r="K598" s="440"/>
    </row>
    <row r="599" spans="1:11" ht="12.75" customHeight="1">
      <c r="A599" s="510">
        <v>299</v>
      </c>
      <c r="B599" s="511" t="s">
        <v>373</v>
      </c>
      <c r="C599" s="517" t="s">
        <v>374</v>
      </c>
      <c r="D599" s="515"/>
      <c r="E599" s="446"/>
      <c r="F599" s="447"/>
      <c r="G599" s="440"/>
      <c r="H599" s="440"/>
      <c r="I599" s="440"/>
      <c r="J599" s="440"/>
      <c r="K599" s="440"/>
    </row>
    <row r="600" spans="1:11" ht="12.75" customHeight="1">
      <c r="A600" s="510"/>
      <c r="B600" s="512"/>
      <c r="C600" s="518"/>
      <c r="D600" s="516"/>
      <c r="E600" s="443"/>
      <c r="F600" s="448"/>
      <c r="G600" s="440"/>
      <c r="H600" s="440"/>
      <c r="I600" s="440"/>
      <c r="J600" s="440"/>
      <c r="K600" s="440"/>
    </row>
    <row r="601" spans="1:11" ht="12.75" customHeight="1">
      <c r="A601" s="510">
        <v>300</v>
      </c>
      <c r="B601" s="511" t="s">
        <v>488</v>
      </c>
      <c r="C601" s="513" t="s">
        <v>144</v>
      </c>
      <c r="D601" s="515">
        <v>1</v>
      </c>
      <c r="E601" s="448"/>
      <c r="F601" s="440"/>
      <c r="G601" s="440"/>
      <c r="H601" s="440"/>
      <c r="I601" s="440"/>
      <c r="J601" s="440"/>
      <c r="K601" s="440"/>
    </row>
    <row r="602" spans="1:11" ht="12.75" customHeight="1">
      <c r="A602" s="510"/>
      <c r="B602" s="512"/>
      <c r="C602" s="514"/>
      <c r="D602" s="516"/>
      <c r="E602" s="440"/>
      <c r="F602" s="440"/>
      <c r="G602" s="440"/>
      <c r="H602" s="440"/>
      <c r="I602" s="440"/>
      <c r="J602" s="440"/>
      <c r="K602" s="440"/>
    </row>
    <row r="603" spans="1:12" ht="12.75" customHeight="1">
      <c r="A603" s="510">
        <v>301</v>
      </c>
      <c r="B603" s="511" t="s">
        <v>489</v>
      </c>
      <c r="C603" s="513" t="s">
        <v>116</v>
      </c>
      <c r="D603" s="515">
        <v>2</v>
      </c>
      <c r="E603" s="441"/>
      <c r="F603" s="442" t="s">
        <v>590</v>
      </c>
      <c r="G603" s="442" t="s">
        <v>591</v>
      </c>
      <c r="H603" s="442" t="s">
        <v>592</v>
      </c>
      <c r="I603" s="442" t="s">
        <v>593</v>
      </c>
      <c r="J603" s="442"/>
      <c r="K603" s="442"/>
      <c r="L603" s="436"/>
    </row>
    <row r="604" spans="1:11" ht="12.75" customHeight="1">
      <c r="A604" s="510"/>
      <c r="B604" s="512"/>
      <c r="C604" s="514"/>
      <c r="D604" s="516"/>
      <c r="E604" s="440"/>
      <c r="F604" s="443"/>
      <c r="G604" s="440"/>
      <c r="H604" s="440"/>
      <c r="I604" s="440"/>
      <c r="J604" s="444"/>
      <c r="K604" s="445" t="s">
        <v>594</v>
      </c>
    </row>
    <row r="605" spans="1:12" ht="12.75" customHeight="1">
      <c r="A605" s="510">
        <v>302</v>
      </c>
      <c r="B605" s="511" t="s">
        <v>490</v>
      </c>
      <c r="C605" s="513" t="s">
        <v>328</v>
      </c>
      <c r="D605" s="515">
        <v>1</v>
      </c>
      <c r="E605" s="446"/>
      <c r="F605" s="447"/>
      <c r="G605" s="443"/>
      <c r="H605" s="440"/>
      <c r="I605" s="440"/>
      <c r="J605" s="444"/>
      <c r="K605" s="519" t="s">
        <v>193</v>
      </c>
      <c r="L605" s="405">
        <v>21</v>
      </c>
    </row>
    <row r="606" spans="1:11" ht="12.75" customHeight="1">
      <c r="A606" s="510"/>
      <c r="B606" s="512"/>
      <c r="C606" s="514"/>
      <c r="D606" s="516"/>
      <c r="E606" s="443"/>
      <c r="F606" s="448"/>
      <c r="G606" s="447"/>
      <c r="H606" s="440"/>
      <c r="I606" s="440"/>
      <c r="J606" s="444"/>
      <c r="K606" s="520"/>
    </row>
    <row r="607" spans="1:11" ht="12.75" customHeight="1">
      <c r="A607" s="510">
        <v>303</v>
      </c>
      <c r="B607" s="511" t="s">
        <v>491</v>
      </c>
      <c r="C607" s="513" t="s">
        <v>133</v>
      </c>
      <c r="D607" s="515">
        <v>1</v>
      </c>
      <c r="E607" s="448"/>
      <c r="F607" s="440"/>
      <c r="G607" s="447"/>
      <c r="H607" s="440"/>
      <c r="I607" s="440"/>
      <c r="J607" s="440"/>
      <c r="K607" s="440"/>
    </row>
    <row r="608" spans="1:11" ht="12.75" customHeight="1">
      <c r="A608" s="510"/>
      <c r="B608" s="512"/>
      <c r="C608" s="514"/>
      <c r="D608" s="516"/>
      <c r="E608" s="440"/>
      <c r="F608" s="440"/>
      <c r="G608" s="447"/>
      <c r="H608" s="440"/>
      <c r="I608" s="440"/>
      <c r="J608" s="440"/>
      <c r="K608" s="440"/>
    </row>
    <row r="609" spans="1:11" ht="12.75" customHeight="1">
      <c r="A609" s="510">
        <v>304</v>
      </c>
      <c r="B609" s="511" t="s">
        <v>492</v>
      </c>
      <c r="C609" s="513" t="s">
        <v>125</v>
      </c>
      <c r="D609" s="515">
        <v>1</v>
      </c>
      <c r="E609" s="446"/>
      <c r="F609" s="440"/>
      <c r="G609" s="447"/>
      <c r="H609" s="443"/>
      <c r="I609" s="440"/>
      <c r="J609" s="440"/>
      <c r="K609" s="440"/>
    </row>
    <row r="610" spans="1:11" ht="12.75" customHeight="1">
      <c r="A610" s="510"/>
      <c r="B610" s="512"/>
      <c r="C610" s="514"/>
      <c r="D610" s="516"/>
      <c r="E610" s="443"/>
      <c r="F610" s="440"/>
      <c r="G610" s="447"/>
      <c r="H610" s="447"/>
      <c r="I610" s="440"/>
      <c r="J610" s="440"/>
      <c r="K610" s="440"/>
    </row>
    <row r="611" spans="1:11" ht="12.75" customHeight="1">
      <c r="A611" s="510">
        <v>305</v>
      </c>
      <c r="B611" s="511" t="s">
        <v>493</v>
      </c>
      <c r="C611" s="513" t="s">
        <v>135</v>
      </c>
      <c r="D611" s="515">
        <v>2</v>
      </c>
      <c r="E611" s="448"/>
      <c r="F611" s="449"/>
      <c r="G611" s="447"/>
      <c r="H611" s="447"/>
      <c r="I611" s="440"/>
      <c r="J611" s="440"/>
      <c r="K611" s="440"/>
    </row>
    <row r="612" spans="1:11" ht="12.75" customHeight="1">
      <c r="A612" s="510"/>
      <c r="B612" s="512"/>
      <c r="C612" s="514"/>
      <c r="D612" s="516"/>
      <c r="E612" s="440"/>
      <c r="F612" s="447"/>
      <c r="G612" s="448"/>
      <c r="H612" s="447"/>
      <c r="I612" s="440"/>
      <c r="J612" s="440"/>
      <c r="K612" s="440"/>
    </row>
    <row r="613" spans="1:11" ht="12.75" customHeight="1">
      <c r="A613" s="510">
        <v>306</v>
      </c>
      <c r="B613" s="511" t="s">
        <v>494</v>
      </c>
      <c r="C613" s="513" t="s">
        <v>233</v>
      </c>
      <c r="D613" s="515">
        <v>1</v>
      </c>
      <c r="E613" s="446"/>
      <c r="F613" s="447"/>
      <c r="G613" s="440"/>
      <c r="H613" s="447"/>
      <c r="I613" s="440"/>
      <c r="J613" s="440"/>
      <c r="K613" s="440"/>
    </row>
    <row r="614" spans="1:11" ht="12.75" customHeight="1">
      <c r="A614" s="510"/>
      <c r="B614" s="512"/>
      <c r="C614" s="514"/>
      <c r="D614" s="516"/>
      <c r="E614" s="443"/>
      <c r="F614" s="448"/>
      <c r="G614" s="440"/>
      <c r="H614" s="447"/>
      <c r="I614" s="440"/>
      <c r="J614" s="440"/>
      <c r="K614" s="440"/>
    </row>
    <row r="615" spans="1:11" ht="12.75" customHeight="1">
      <c r="A615" s="510">
        <v>307</v>
      </c>
      <c r="B615" s="511" t="s">
        <v>495</v>
      </c>
      <c r="C615" s="513" t="s">
        <v>206</v>
      </c>
      <c r="D615" s="515">
        <v>1</v>
      </c>
      <c r="E615" s="448"/>
      <c r="F615" s="440"/>
      <c r="G615" s="440"/>
      <c r="H615" s="447"/>
      <c r="I615" s="440"/>
      <c r="J615" s="440"/>
      <c r="K615" s="440"/>
    </row>
    <row r="616" spans="1:11" ht="12.75" customHeight="1">
      <c r="A616" s="510"/>
      <c r="B616" s="512"/>
      <c r="C616" s="514"/>
      <c r="D616" s="516"/>
      <c r="E616" s="440"/>
      <c r="F616" s="440"/>
      <c r="G616" s="440"/>
      <c r="H616" s="447"/>
      <c r="I616" s="450"/>
      <c r="J616" s="440"/>
      <c r="K616" s="440"/>
    </row>
    <row r="617" spans="1:11" ht="12.75" customHeight="1">
      <c r="A617" s="510">
        <v>308</v>
      </c>
      <c r="B617" s="511" t="s">
        <v>403</v>
      </c>
      <c r="C617" s="513" t="s">
        <v>221</v>
      </c>
      <c r="D617" s="515">
        <v>1</v>
      </c>
      <c r="E617" s="446"/>
      <c r="F617" s="440"/>
      <c r="G617" s="440"/>
      <c r="H617" s="447"/>
      <c r="I617" s="440"/>
      <c r="J617" s="440"/>
      <c r="K617" s="440"/>
    </row>
    <row r="618" spans="1:11" ht="12.75" customHeight="1">
      <c r="A618" s="510"/>
      <c r="B618" s="512"/>
      <c r="C618" s="514"/>
      <c r="D618" s="516"/>
      <c r="E618" s="443"/>
      <c r="F618" s="440"/>
      <c r="G618" s="440"/>
      <c r="H618" s="447"/>
      <c r="I618" s="440"/>
      <c r="J618" s="440"/>
      <c r="K618" s="440"/>
    </row>
    <row r="619" spans="1:11" ht="12.75" customHeight="1">
      <c r="A619" s="510">
        <v>309</v>
      </c>
      <c r="B619" s="511" t="s">
        <v>496</v>
      </c>
      <c r="C619" s="513" t="s">
        <v>123</v>
      </c>
      <c r="D619" s="515">
        <v>2</v>
      </c>
      <c r="E619" s="448"/>
      <c r="F619" s="449"/>
      <c r="G619" s="440"/>
      <c r="H619" s="447"/>
      <c r="I619" s="440"/>
      <c r="J619" s="440"/>
      <c r="K619" s="440"/>
    </row>
    <row r="620" spans="1:11" ht="12.75" customHeight="1">
      <c r="A620" s="510"/>
      <c r="B620" s="512"/>
      <c r="C620" s="514"/>
      <c r="D620" s="516"/>
      <c r="E620" s="440"/>
      <c r="F620" s="447"/>
      <c r="G620" s="440"/>
      <c r="H620" s="447"/>
      <c r="I620" s="440"/>
      <c r="J620" s="446"/>
      <c r="K620" s="446"/>
    </row>
    <row r="621" spans="1:11" ht="12.75" customHeight="1">
      <c r="A621" s="510">
        <v>310</v>
      </c>
      <c r="B621" s="511" t="s">
        <v>497</v>
      </c>
      <c r="C621" s="513" t="s">
        <v>129</v>
      </c>
      <c r="D621" s="515">
        <v>1</v>
      </c>
      <c r="E621" s="446"/>
      <c r="F621" s="447"/>
      <c r="G621" s="443"/>
      <c r="H621" s="447"/>
      <c r="I621" s="440"/>
      <c r="J621" s="440"/>
      <c r="K621" s="440"/>
    </row>
    <row r="622" spans="1:11" ht="12.75" customHeight="1">
      <c r="A622" s="510"/>
      <c r="B622" s="512"/>
      <c r="C622" s="514"/>
      <c r="D622" s="516"/>
      <c r="E622" s="443"/>
      <c r="F622" s="448"/>
      <c r="G622" s="447"/>
      <c r="H622" s="447"/>
      <c r="I622" s="440"/>
      <c r="J622" s="440"/>
      <c r="K622" s="440"/>
    </row>
    <row r="623" spans="1:12" ht="12.75" customHeight="1">
      <c r="A623" s="510">
        <v>311</v>
      </c>
      <c r="B623" s="511" t="s">
        <v>498</v>
      </c>
      <c r="C623" s="513" t="s">
        <v>125</v>
      </c>
      <c r="D623" s="515">
        <v>2</v>
      </c>
      <c r="E623" s="448"/>
      <c r="F623" s="440"/>
      <c r="G623" s="447"/>
      <c r="H623" s="447"/>
      <c r="I623" s="440"/>
      <c r="J623" s="440"/>
      <c r="K623" s="440"/>
      <c r="L623" s="436"/>
    </row>
    <row r="624" spans="1:11" ht="12.75" customHeight="1">
      <c r="A624" s="510"/>
      <c r="B624" s="512"/>
      <c r="C624" s="514"/>
      <c r="D624" s="516"/>
      <c r="E624" s="440"/>
      <c r="F624" s="440"/>
      <c r="G624" s="447"/>
      <c r="H624" s="448"/>
      <c r="I624" s="440"/>
      <c r="J624" s="440"/>
      <c r="K624" s="440"/>
    </row>
    <row r="625" spans="1:12" ht="12.75" customHeight="1">
      <c r="A625" s="510">
        <v>312</v>
      </c>
      <c r="B625" s="511" t="s">
        <v>499</v>
      </c>
      <c r="C625" s="513" t="s">
        <v>140</v>
      </c>
      <c r="D625" s="515">
        <v>2</v>
      </c>
      <c r="E625" s="446"/>
      <c r="F625" s="440"/>
      <c r="G625" s="447"/>
      <c r="H625" s="440"/>
      <c r="I625" s="440"/>
      <c r="J625" s="440"/>
      <c r="K625" s="440"/>
      <c r="L625" s="436"/>
    </row>
    <row r="626" spans="1:11" ht="12.75" customHeight="1">
      <c r="A626" s="510"/>
      <c r="B626" s="512"/>
      <c r="C626" s="514"/>
      <c r="D626" s="516"/>
      <c r="E626" s="443"/>
      <c r="F626" s="440"/>
      <c r="G626" s="447"/>
      <c r="H626" s="440"/>
      <c r="I626" s="440"/>
      <c r="J626" s="440"/>
      <c r="K626" s="440"/>
    </row>
    <row r="627" spans="1:11" ht="12.75" customHeight="1">
      <c r="A627" s="510">
        <v>313</v>
      </c>
      <c r="B627" s="511" t="s">
        <v>500</v>
      </c>
      <c r="C627" s="513" t="s">
        <v>203</v>
      </c>
      <c r="D627" s="515">
        <v>1</v>
      </c>
      <c r="E627" s="448"/>
      <c r="F627" s="449"/>
      <c r="G627" s="447"/>
      <c r="H627" s="440"/>
      <c r="I627" s="440"/>
      <c r="J627" s="440"/>
      <c r="K627" s="440"/>
    </row>
    <row r="628" spans="1:11" ht="12.75" customHeight="1">
      <c r="A628" s="510"/>
      <c r="B628" s="512"/>
      <c r="C628" s="514"/>
      <c r="D628" s="516"/>
      <c r="E628" s="440"/>
      <c r="F628" s="447"/>
      <c r="G628" s="448"/>
      <c r="H628" s="440"/>
      <c r="I628" s="440"/>
      <c r="J628" s="440"/>
      <c r="K628" s="440"/>
    </row>
    <row r="629" spans="1:11" ht="12.75" customHeight="1">
      <c r="A629" s="510">
        <v>314</v>
      </c>
      <c r="B629" s="511" t="s">
        <v>373</v>
      </c>
      <c r="C629" s="517" t="s">
        <v>374</v>
      </c>
      <c r="D629" s="515"/>
      <c r="E629" s="446"/>
      <c r="F629" s="447"/>
      <c r="G629" s="440"/>
      <c r="H629" s="440"/>
      <c r="I629" s="440"/>
      <c r="J629" s="440"/>
      <c r="K629" s="440"/>
    </row>
    <row r="630" spans="1:11" ht="12.75" customHeight="1">
      <c r="A630" s="510"/>
      <c r="B630" s="512"/>
      <c r="C630" s="518"/>
      <c r="D630" s="516"/>
      <c r="E630" s="443"/>
      <c r="F630" s="448"/>
      <c r="G630" s="440"/>
      <c r="H630" s="440"/>
      <c r="I630" s="440"/>
      <c r="J630" s="440"/>
      <c r="K630" s="440"/>
    </row>
    <row r="631" spans="1:11" ht="12.75" customHeight="1">
      <c r="A631" s="510">
        <v>315</v>
      </c>
      <c r="B631" s="511" t="s">
        <v>501</v>
      </c>
      <c r="C631" s="513" t="s">
        <v>121</v>
      </c>
      <c r="D631" s="515">
        <v>2</v>
      </c>
      <c r="E631" s="448"/>
      <c r="F631" s="440"/>
      <c r="G631" s="440"/>
      <c r="H631" s="440"/>
      <c r="I631" s="440"/>
      <c r="J631" s="440"/>
      <c r="K631" s="440"/>
    </row>
    <row r="632" spans="1:11" ht="12.75" customHeight="1">
      <c r="A632" s="510"/>
      <c r="B632" s="512"/>
      <c r="C632" s="514"/>
      <c r="D632" s="516"/>
      <c r="E632" s="440"/>
      <c r="F632" s="440"/>
      <c r="G632" s="440"/>
      <c r="H632" s="440"/>
      <c r="I632" s="440"/>
      <c r="J632" s="440"/>
      <c r="K632" s="440"/>
    </row>
    <row r="633" spans="1:12" ht="12.75" customHeight="1">
      <c r="A633" s="510">
        <v>316</v>
      </c>
      <c r="B633" s="511" t="s">
        <v>502</v>
      </c>
      <c r="C633" s="513" t="s">
        <v>125</v>
      </c>
      <c r="D633" s="515">
        <v>2</v>
      </c>
      <c r="E633" s="441"/>
      <c r="F633" s="442" t="s">
        <v>590</v>
      </c>
      <c r="G633" s="442" t="s">
        <v>591</v>
      </c>
      <c r="H633" s="442" t="s">
        <v>592</v>
      </c>
      <c r="I633" s="442" t="s">
        <v>593</v>
      </c>
      <c r="J633" s="442"/>
      <c r="K633" s="442"/>
      <c r="L633" s="436"/>
    </row>
    <row r="634" spans="1:11" ht="12.75" customHeight="1">
      <c r="A634" s="510"/>
      <c r="B634" s="512"/>
      <c r="C634" s="514"/>
      <c r="D634" s="516"/>
      <c r="E634" s="440"/>
      <c r="F634" s="443"/>
      <c r="G634" s="440"/>
      <c r="H634" s="440"/>
      <c r="I634" s="440"/>
      <c r="J634" s="444"/>
      <c r="K634" s="445" t="s">
        <v>594</v>
      </c>
    </row>
    <row r="635" spans="1:12" ht="12.75" customHeight="1">
      <c r="A635" s="510">
        <v>317</v>
      </c>
      <c r="B635" s="511" t="s">
        <v>503</v>
      </c>
      <c r="C635" s="513" t="s">
        <v>233</v>
      </c>
      <c r="D635" s="515">
        <v>1</v>
      </c>
      <c r="E635" s="446"/>
      <c r="F635" s="447"/>
      <c r="G635" s="443"/>
      <c r="H635" s="440"/>
      <c r="I635" s="440"/>
      <c r="J635" s="444"/>
      <c r="K635" s="519" t="s">
        <v>194</v>
      </c>
      <c r="L635" s="405">
        <v>22</v>
      </c>
    </row>
    <row r="636" spans="1:11" ht="12.75" customHeight="1">
      <c r="A636" s="510"/>
      <c r="B636" s="512"/>
      <c r="C636" s="514"/>
      <c r="D636" s="516"/>
      <c r="E636" s="443"/>
      <c r="F636" s="448"/>
      <c r="G636" s="447"/>
      <c r="H636" s="440"/>
      <c r="I636" s="440"/>
      <c r="J636" s="444"/>
      <c r="K636" s="520"/>
    </row>
    <row r="637" spans="1:11" ht="12.75" customHeight="1">
      <c r="A637" s="510">
        <v>318</v>
      </c>
      <c r="B637" s="511" t="s">
        <v>504</v>
      </c>
      <c r="C637" s="513" t="s">
        <v>127</v>
      </c>
      <c r="D637" s="515">
        <v>2</v>
      </c>
      <c r="E637" s="448"/>
      <c r="F637" s="440"/>
      <c r="G637" s="447"/>
      <c r="H637" s="440"/>
      <c r="I637" s="440"/>
      <c r="J637" s="440"/>
      <c r="K637" s="440"/>
    </row>
    <row r="638" spans="1:11" ht="12.75" customHeight="1">
      <c r="A638" s="510"/>
      <c r="B638" s="512"/>
      <c r="C638" s="514"/>
      <c r="D638" s="516"/>
      <c r="E638" s="440"/>
      <c r="F638" s="440"/>
      <c r="G638" s="447"/>
      <c r="H638" s="440"/>
      <c r="I638" s="440"/>
      <c r="J638" s="440"/>
      <c r="K638" s="440"/>
    </row>
    <row r="639" spans="1:11" ht="12.75" customHeight="1">
      <c r="A639" s="510">
        <v>319</v>
      </c>
      <c r="B639" s="511" t="s">
        <v>505</v>
      </c>
      <c r="C639" s="513" t="s">
        <v>121</v>
      </c>
      <c r="D639" s="515">
        <v>2</v>
      </c>
      <c r="E639" s="446"/>
      <c r="F639" s="440"/>
      <c r="G639" s="447"/>
      <c r="H639" s="443"/>
      <c r="I639" s="440"/>
      <c r="J639" s="440"/>
      <c r="K639" s="440"/>
    </row>
    <row r="640" spans="1:11" ht="12.75" customHeight="1">
      <c r="A640" s="510"/>
      <c r="B640" s="512"/>
      <c r="C640" s="514"/>
      <c r="D640" s="516"/>
      <c r="E640" s="443"/>
      <c r="F640" s="440"/>
      <c r="G640" s="447"/>
      <c r="H640" s="447"/>
      <c r="I640" s="440"/>
      <c r="J640" s="440"/>
      <c r="K640" s="440"/>
    </row>
    <row r="641" spans="1:11" ht="12.75" customHeight="1">
      <c r="A641" s="510">
        <v>320</v>
      </c>
      <c r="B641" s="511" t="s">
        <v>506</v>
      </c>
      <c r="C641" s="513" t="s">
        <v>129</v>
      </c>
      <c r="D641" s="515">
        <v>1</v>
      </c>
      <c r="E641" s="448"/>
      <c r="F641" s="449"/>
      <c r="G641" s="447"/>
      <c r="H641" s="447"/>
      <c r="I641" s="440"/>
      <c r="J641" s="440"/>
      <c r="K641" s="440"/>
    </row>
    <row r="642" spans="1:11" ht="12.75" customHeight="1">
      <c r="A642" s="510"/>
      <c r="B642" s="512"/>
      <c r="C642" s="514"/>
      <c r="D642" s="516"/>
      <c r="E642" s="440"/>
      <c r="F642" s="447"/>
      <c r="G642" s="448"/>
      <c r="H642" s="447"/>
      <c r="I642" s="440"/>
      <c r="J642" s="440"/>
      <c r="K642" s="440"/>
    </row>
    <row r="643" spans="1:11" ht="12.75" customHeight="1">
      <c r="A643" s="510">
        <v>321</v>
      </c>
      <c r="B643" s="511" t="s">
        <v>507</v>
      </c>
      <c r="C643" s="513" t="s">
        <v>203</v>
      </c>
      <c r="D643" s="515">
        <v>1</v>
      </c>
      <c r="E643" s="446"/>
      <c r="F643" s="447"/>
      <c r="G643" s="440"/>
      <c r="H643" s="447"/>
      <c r="I643" s="440"/>
      <c r="J643" s="440"/>
      <c r="K643" s="440"/>
    </row>
    <row r="644" spans="1:11" ht="12.75" customHeight="1">
      <c r="A644" s="510"/>
      <c r="B644" s="512"/>
      <c r="C644" s="514"/>
      <c r="D644" s="516"/>
      <c r="E644" s="443"/>
      <c r="F644" s="448"/>
      <c r="G644" s="440"/>
      <c r="H644" s="447"/>
      <c r="I644" s="440"/>
      <c r="J644" s="440"/>
      <c r="K644" s="440"/>
    </row>
    <row r="645" spans="1:11" ht="12.75" customHeight="1">
      <c r="A645" s="510">
        <v>322</v>
      </c>
      <c r="B645" s="511" t="s">
        <v>508</v>
      </c>
      <c r="C645" s="513" t="s">
        <v>123</v>
      </c>
      <c r="D645" s="515">
        <v>1</v>
      </c>
      <c r="E645" s="448"/>
      <c r="F645" s="440"/>
      <c r="G645" s="440"/>
      <c r="H645" s="447"/>
      <c r="I645" s="440"/>
      <c r="J645" s="440"/>
      <c r="K645" s="440"/>
    </row>
    <row r="646" spans="1:11" ht="12.75" customHeight="1">
      <c r="A646" s="510"/>
      <c r="B646" s="512"/>
      <c r="C646" s="514"/>
      <c r="D646" s="516"/>
      <c r="E646" s="440"/>
      <c r="F646" s="440"/>
      <c r="G646" s="440"/>
      <c r="H646" s="447"/>
      <c r="I646" s="450"/>
      <c r="J646" s="440"/>
      <c r="K646" s="440"/>
    </row>
    <row r="647" spans="1:11" ht="12.75" customHeight="1">
      <c r="A647" s="510">
        <v>323</v>
      </c>
      <c r="B647" s="511" t="s">
        <v>509</v>
      </c>
      <c r="C647" s="513" t="s">
        <v>206</v>
      </c>
      <c r="D647" s="515">
        <v>2</v>
      </c>
      <c r="E647" s="446"/>
      <c r="F647" s="440"/>
      <c r="G647" s="440"/>
      <c r="H647" s="447"/>
      <c r="I647" s="440"/>
      <c r="J647" s="440"/>
      <c r="K647" s="440"/>
    </row>
    <row r="648" spans="1:11" ht="12.75" customHeight="1">
      <c r="A648" s="510"/>
      <c r="B648" s="512"/>
      <c r="C648" s="514"/>
      <c r="D648" s="516"/>
      <c r="E648" s="443"/>
      <c r="F648" s="440"/>
      <c r="G648" s="440"/>
      <c r="H648" s="447"/>
      <c r="I648" s="440"/>
      <c r="J648" s="440"/>
      <c r="K648" s="440"/>
    </row>
    <row r="649" spans="1:11" ht="12.75" customHeight="1">
      <c r="A649" s="510">
        <v>324</v>
      </c>
      <c r="B649" s="511" t="s">
        <v>510</v>
      </c>
      <c r="C649" s="513" t="s">
        <v>121</v>
      </c>
      <c r="D649" s="515">
        <v>1</v>
      </c>
      <c r="E649" s="448"/>
      <c r="F649" s="449"/>
      <c r="G649" s="440"/>
      <c r="H649" s="447"/>
      <c r="I649" s="440"/>
      <c r="J649" s="440"/>
      <c r="K649" s="440"/>
    </row>
    <row r="650" spans="1:11" ht="12.75" customHeight="1">
      <c r="A650" s="510"/>
      <c r="B650" s="512"/>
      <c r="C650" s="514"/>
      <c r="D650" s="516"/>
      <c r="E650" s="440"/>
      <c r="F650" s="447"/>
      <c r="G650" s="440"/>
      <c r="H650" s="447"/>
      <c r="I650" s="440"/>
      <c r="J650" s="446"/>
      <c r="K650" s="446"/>
    </row>
    <row r="651" spans="1:11" ht="12.75" customHeight="1">
      <c r="A651" s="510">
        <v>325</v>
      </c>
      <c r="B651" s="511" t="s">
        <v>511</v>
      </c>
      <c r="C651" s="513" t="s">
        <v>221</v>
      </c>
      <c r="D651" s="515">
        <v>1</v>
      </c>
      <c r="E651" s="446"/>
      <c r="F651" s="447"/>
      <c r="G651" s="443"/>
      <c r="H651" s="447"/>
      <c r="I651" s="440"/>
      <c r="J651" s="440"/>
      <c r="K651" s="440"/>
    </row>
    <row r="652" spans="1:11" ht="12.75" customHeight="1">
      <c r="A652" s="510"/>
      <c r="B652" s="512"/>
      <c r="C652" s="514"/>
      <c r="D652" s="516"/>
      <c r="E652" s="443"/>
      <c r="F652" s="448"/>
      <c r="G652" s="447"/>
      <c r="H652" s="447"/>
      <c r="I652" s="440"/>
      <c r="J652" s="440"/>
      <c r="K652" s="440"/>
    </row>
    <row r="653" spans="1:12" ht="12.75" customHeight="1">
      <c r="A653" s="510">
        <v>326</v>
      </c>
      <c r="B653" s="511" t="s">
        <v>512</v>
      </c>
      <c r="C653" s="513" t="s">
        <v>133</v>
      </c>
      <c r="D653" s="515">
        <v>1</v>
      </c>
      <c r="E653" s="448"/>
      <c r="F653" s="440"/>
      <c r="G653" s="447"/>
      <c r="H653" s="447"/>
      <c r="I653" s="440"/>
      <c r="J653" s="440"/>
      <c r="K653" s="440"/>
      <c r="L653" s="436"/>
    </row>
    <row r="654" spans="1:11" ht="12.75" customHeight="1">
      <c r="A654" s="510"/>
      <c r="B654" s="512"/>
      <c r="C654" s="514"/>
      <c r="D654" s="516"/>
      <c r="E654" s="440"/>
      <c r="F654" s="440"/>
      <c r="G654" s="447"/>
      <c r="H654" s="448"/>
      <c r="I654" s="440"/>
      <c r="J654" s="440"/>
      <c r="K654" s="440"/>
    </row>
    <row r="655" spans="1:12" ht="12.75" customHeight="1">
      <c r="A655" s="510">
        <v>327</v>
      </c>
      <c r="B655" s="511" t="s">
        <v>368</v>
      </c>
      <c r="C655" s="513" t="s">
        <v>140</v>
      </c>
      <c r="D655" s="515">
        <v>1</v>
      </c>
      <c r="E655" s="446"/>
      <c r="F655" s="440"/>
      <c r="G655" s="447"/>
      <c r="H655" s="440"/>
      <c r="I655" s="440"/>
      <c r="J655" s="440"/>
      <c r="K655" s="440"/>
      <c r="L655" s="436"/>
    </row>
    <row r="656" spans="1:11" ht="12.75" customHeight="1">
      <c r="A656" s="510"/>
      <c r="B656" s="512"/>
      <c r="C656" s="514"/>
      <c r="D656" s="516"/>
      <c r="E656" s="443"/>
      <c r="F656" s="440"/>
      <c r="G656" s="447"/>
      <c r="H656" s="440"/>
      <c r="I656" s="440"/>
      <c r="J656" s="440"/>
      <c r="K656" s="440"/>
    </row>
    <row r="657" spans="1:11" ht="12.75" customHeight="1">
      <c r="A657" s="510">
        <v>328</v>
      </c>
      <c r="B657" s="511" t="s">
        <v>513</v>
      </c>
      <c r="C657" s="513" t="s">
        <v>514</v>
      </c>
      <c r="D657" s="515">
        <v>2</v>
      </c>
      <c r="E657" s="448"/>
      <c r="F657" s="449"/>
      <c r="G657" s="447"/>
      <c r="H657" s="440"/>
      <c r="I657" s="440"/>
      <c r="J657" s="440"/>
      <c r="K657" s="440"/>
    </row>
    <row r="658" spans="1:11" ht="12.75" customHeight="1">
      <c r="A658" s="510"/>
      <c r="B658" s="512"/>
      <c r="C658" s="514"/>
      <c r="D658" s="516"/>
      <c r="E658" s="440"/>
      <c r="F658" s="447"/>
      <c r="G658" s="448"/>
      <c r="H658" s="440"/>
      <c r="I658" s="440"/>
      <c r="J658" s="440"/>
      <c r="K658" s="440"/>
    </row>
    <row r="659" spans="1:11" ht="12.75" customHeight="1">
      <c r="A659" s="510">
        <v>329</v>
      </c>
      <c r="B659" s="511" t="s">
        <v>373</v>
      </c>
      <c r="C659" s="517" t="s">
        <v>374</v>
      </c>
      <c r="D659" s="515"/>
      <c r="E659" s="446"/>
      <c r="F659" s="447"/>
      <c r="G659" s="440"/>
      <c r="H659" s="440"/>
      <c r="I659" s="440"/>
      <c r="J659" s="440"/>
      <c r="K659" s="440"/>
    </row>
    <row r="660" spans="1:11" ht="12.75" customHeight="1">
      <c r="A660" s="510"/>
      <c r="B660" s="512"/>
      <c r="C660" s="518"/>
      <c r="D660" s="516"/>
      <c r="E660" s="443"/>
      <c r="F660" s="448"/>
      <c r="G660" s="440"/>
      <c r="H660" s="440"/>
      <c r="I660" s="440"/>
      <c r="J660" s="440"/>
      <c r="K660" s="440"/>
    </row>
    <row r="661" spans="1:11" ht="12.75" customHeight="1">
      <c r="A661" s="510">
        <v>330</v>
      </c>
      <c r="B661" s="511" t="s">
        <v>515</v>
      </c>
      <c r="C661" s="513" t="s">
        <v>116</v>
      </c>
      <c r="D661" s="515">
        <v>2</v>
      </c>
      <c r="E661" s="448"/>
      <c r="F661" s="440"/>
      <c r="G661" s="440"/>
      <c r="H661" s="440"/>
      <c r="I661" s="440"/>
      <c r="J661" s="440"/>
      <c r="K661" s="440"/>
    </row>
    <row r="662" spans="1:11" ht="12.75" customHeight="1">
      <c r="A662" s="510"/>
      <c r="B662" s="512"/>
      <c r="C662" s="514"/>
      <c r="D662" s="516"/>
      <c r="E662" s="440"/>
      <c r="F662" s="440"/>
      <c r="G662" s="440"/>
      <c r="H662" s="440"/>
      <c r="I662" s="440"/>
      <c r="J662" s="440"/>
      <c r="K662" s="440"/>
    </row>
    <row r="663" spans="1:12" ht="12.75" customHeight="1">
      <c r="A663" s="510">
        <v>331</v>
      </c>
      <c r="B663" s="511" t="s">
        <v>516</v>
      </c>
      <c r="C663" s="513" t="s">
        <v>121</v>
      </c>
      <c r="D663" s="515">
        <v>2</v>
      </c>
      <c r="E663" s="441"/>
      <c r="F663" s="442" t="s">
        <v>590</v>
      </c>
      <c r="G663" s="442" t="s">
        <v>591</v>
      </c>
      <c r="H663" s="442" t="s">
        <v>592</v>
      </c>
      <c r="I663" s="442" t="s">
        <v>593</v>
      </c>
      <c r="J663" s="442"/>
      <c r="K663" s="442"/>
      <c r="L663" s="436"/>
    </row>
    <row r="664" spans="1:11" ht="12.75" customHeight="1">
      <c r="A664" s="510"/>
      <c r="B664" s="512"/>
      <c r="C664" s="514"/>
      <c r="D664" s="516"/>
      <c r="E664" s="440"/>
      <c r="F664" s="443"/>
      <c r="G664" s="440"/>
      <c r="H664" s="440"/>
      <c r="I664" s="440"/>
      <c r="J664" s="444"/>
      <c r="K664" s="445" t="s">
        <v>594</v>
      </c>
    </row>
    <row r="665" spans="1:12" ht="12.75" customHeight="1">
      <c r="A665" s="510">
        <v>332</v>
      </c>
      <c r="B665" s="511" t="s">
        <v>517</v>
      </c>
      <c r="C665" s="513" t="s">
        <v>203</v>
      </c>
      <c r="D665" s="515">
        <v>2</v>
      </c>
      <c r="E665" s="446"/>
      <c r="F665" s="447"/>
      <c r="G665" s="443"/>
      <c r="H665" s="440"/>
      <c r="I665" s="440"/>
      <c r="J665" s="444"/>
      <c r="K665" s="519" t="s">
        <v>195</v>
      </c>
      <c r="L665" s="405">
        <v>23</v>
      </c>
    </row>
    <row r="666" spans="1:11" ht="12.75" customHeight="1">
      <c r="A666" s="510"/>
      <c r="B666" s="512"/>
      <c r="C666" s="514"/>
      <c r="D666" s="516"/>
      <c r="E666" s="443"/>
      <c r="F666" s="448"/>
      <c r="G666" s="447"/>
      <c r="H666" s="440"/>
      <c r="I666" s="440"/>
      <c r="J666" s="444"/>
      <c r="K666" s="520"/>
    </row>
    <row r="667" spans="1:11" ht="12.75" customHeight="1">
      <c r="A667" s="510">
        <v>333</v>
      </c>
      <c r="B667" s="511" t="s">
        <v>518</v>
      </c>
      <c r="C667" s="513" t="s">
        <v>243</v>
      </c>
      <c r="D667" s="515">
        <v>1</v>
      </c>
      <c r="E667" s="448"/>
      <c r="F667" s="440"/>
      <c r="G667" s="447"/>
      <c r="H667" s="440"/>
      <c r="I667" s="440"/>
      <c r="J667" s="440"/>
      <c r="K667" s="440"/>
    </row>
    <row r="668" spans="1:11" ht="12.75" customHeight="1">
      <c r="A668" s="510"/>
      <c r="B668" s="512"/>
      <c r="C668" s="514"/>
      <c r="D668" s="516"/>
      <c r="E668" s="440"/>
      <c r="F668" s="440"/>
      <c r="G668" s="447"/>
      <c r="H668" s="440"/>
      <c r="I668" s="440"/>
      <c r="J668" s="440"/>
      <c r="K668" s="440"/>
    </row>
    <row r="669" spans="1:11" ht="12.75" customHeight="1">
      <c r="A669" s="510">
        <v>334</v>
      </c>
      <c r="B669" s="511" t="s">
        <v>519</v>
      </c>
      <c r="C669" s="513" t="s">
        <v>118</v>
      </c>
      <c r="D669" s="515">
        <v>2</v>
      </c>
      <c r="E669" s="446"/>
      <c r="F669" s="440"/>
      <c r="G669" s="447"/>
      <c r="H669" s="443"/>
      <c r="I669" s="440"/>
      <c r="J669" s="440"/>
      <c r="K669" s="440"/>
    </row>
    <row r="670" spans="1:11" ht="12.75" customHeight="1">
      <c r="A670" s="510"/>
      <c r="B670" s="512"/>
      <c r="C670" s="514"/>
      <c r="D670" s="516"/>
      <c r="E670" s="443"/>
      <c r="F670" s="440"/>
      <c r="G670" s="447"/>
      <c r="H670" s="447"/>
      <c r="I670" s="440"/>
      <c r="J670" s="440"/>
      <c r="K670" s="440"/>
    </row>
    <row r="671" spans="1:11" ht="12.75" customHeight="1">
      <c r="A671" s="510">
        <v>335</v>
      </c>
      <c r="B671" s="511" t="s">
        <v>520</v>
      </c>
      <c r="C671" s="513" t="s">
        <v>125</v>
      </c>
      <c r="D671" s="515">
        <v>2</v>
      </c>
      <c r="E671" s="448"/>
      <c r="F671" s="449"/>
      <c r="G671" s="447"/>
      <c r="H671" s="447"/>
      <c r="I671" s="440"/>
      <c r="J671" s="440"/>
      <c r="K671" s="440"/>
    </row>
    <row r="672" spans="1:11" ht="12.75" customHeight="1">
      <c r="A672" s="510"/>
      <c r="B672" s="512"/>
      <c r="C672" s="514"/>
      <c r="D672" s="516"/>
      <c r="E672" s="440"/>
      <c r="F672" s="447"/>
      <c r="G672" s="448"/>
      <c r="H672" s="447"/>
      <c r="I672" s="440"/>
      <c r="J672" s="440"/>
      <c r="K672" s="440"/>
    </row>
    <row r="673" spans="1:11" ht="12.75" customHeight="1">
      <c r="A673" s="510">
        <v>336</v>
      </c>
      <c r="B673" s="511" t="s">
        <v>521</v>
      </c>
      <c r="C673" s="513" t="s">
        <v>129</v>
      </c>
      <c r="D673" s="515">
        <v>2</v>
      </c>
      <c r="E673" s="446"/>
      <c r="F673" s="447"/>
      <c r="G673" s="440"/>
      <c r="H673" s="447"/>
      <c r="I673" s="440"/>
      <c r="J673" s="440"/>
      <c r="K673" s="440"/>
    </row>
    <row r="674" spans="1:11" ht="12.75" customHeight="1">
      <c r="A674" s="510"/>
      <c r="B674" s="512"/>
      <c r="C674" s="514"/>
      <c r="D674" s="516"/>
      <c r="E674" s="443"/>
      <c r="F674" s="448"/>
      <c r="G674" s="440"/>
      <c r="H674" s="447"/>
      <c r="I674" s="440"/>
      <c r="J674" s="440"/>
      <c r="K674" s="440"/>
    </row>
    <row r="675" spans="1:11" ht="12.75" customHeight="1">
      <c r="A675" s="510">
        <v>337</v>
      </c>
      <c r="B675" s="511" t="s">
        <v>522</v>
      </c>
      <c r="C675" s="513" t="s">
        <v>206</v>
      </c>
      <c r="D675" s="515">
        <v>2</v>
      </c>
      <c r="E675" s="448"/>
      <c r="F675" s="440"/>
      <c r="G675" s="440"/>
      <c r="H675" s="447"/>
      <c r="I675" s="440"/>
      <c r="J675" s="440"/>
      <c r="K675" s="440"/>
    </row>
    <row r="676" spans="1:11" ht="12.75" customHeight="1">
      <c r="A676" s="510"/>
      <c r="B676" s="512"/>
      <c r="C676" s="514"/>
      <c r="D676" s="516"/>
      <c r="E676" s="440"/>
      <c r="F676" s="440"/>
      <c r="G676" s="440"/>
      <c r="H676" s="447"/>
      <c r="I676" s="450"/>
      <c r="J676" s="440"/>
      <c r="K676" s="440"/>
    </row>
    <row r="677" spans="1:11" ht="12.75" customHeight="1">
      <c r="A677" s="510">
        <v>338</v>
      </c>
      <c r="B677" s="511" t="s">
        <v>523</v>
      </c>
      <c r="C677" s="513" t="s">
        <v>393</v>
      </c>
      <c r="D677" s="515">
        <v>0</v>
      </c>
      <c r="E677" s="446"/>
      <c r="F677" s="440"/>
      <c r="G677" s="440"/>
      <c r="H677" s="447"/>
      <c r="I677" s="440"/>
      <c r="J677" s="440"/>
      <c r="K677" s="440"/>
    </row>
    <row r="678" spans="1:11" ht="12.75" customHeight="1">
      <c r="A678" s="510"/>
      <c r="B678" s="512"/>
      <c r="C678" s="514"/>
      <c r="D678" s="516"/>
      <c r="E678" s="443"/>
      <c r="F678" s="440"/>
      <c r="G678" s="440"/>
      <c r="H678" s="447"/>
      <c r="I678" s="440"/>
      <c r="J678" s="440"/>
      <c r="K678" s="440"/>
    </row>
    <row r="679" spans="1:11" ht="12.75" customHeight="1">
      <c r="A679" s="510">
        <v>339</v>
      </c>
      <c r="B679" s="511" t="s">
        <v>524</v>
      </c>
      <c r="C679" s="513" t="s">
        <v>142</v>
      </c>
      <c r="D679" s="515">
        <v>1</v>
      </c>
      <c r="E679" s="448"/>
      <c r="F679" s="449"/>
      <c r="G679" s="440"/>
      <c r="H679" s="447"/>
      <c r="I679" s="440"/>
      <c r="J679" s="440"/>
      <c r="K679" s="440"/>
    </row>
    <row r="680" spans="1:11" ht="12.75" customHeight="1">
      <c r="A680" s="510"/>
      <c r="B680" s="512"/>
      <c r="C680" s="514"/>
      <c r="D680" s="516"/>
      <c r="E680" s="440"/>
      <c r="F680" s="447"/>
      <c r="G680" s="440"/>
      <c r="H680" s="447"/>
      <c r="I680" s="440"/>
      <c r="J680" s="446"/>
      <c r="K680" s="446"/>
    </row>
    <row r="681" spans="1:11" ht="12.75" customHeight="1">
      <c r="A681" s="510">
        <v>340</v>
      </c>
      <c r="B681" s="511" t="s">
        <v>525</v>
      </c>
      <c r="C681" s="513" t="s">
        <v>116</v>
      </c>
      <c r="D681" s="515">
        <v>1</v>
      </c>
      <c r="E681" s="446"/>
      <c r="F681" s="447"/>
      <c r="G681" s="443"/>
      <c r="H681" s="447"/>
      <c r="I681" s="440"/>
      <c r="J681" s="440"/>
      <c r="K681" s="440"/>
    </row>
    <row r="682" spans="1:11" ht="12.75" customHeight="1">
      <c r="A682" s="510"/>
      <c r="B682" s="512"/>
      <c r="C682" s="514"/>
      <c r="D682" s="516"/>
      <c r="E682" s="443"/>
      <c r="F682" s="448"/>
      <c r="G682" s="447"/>
      <c r="H682" s="447"/>
      <c r="I682" s="440"/>
      <c r="J682" s="440"/>
      <c r="K682" s="440"/>
    </row>
    <row r="683" spans="1:12" ht="12.75" customHeight="1">
      <c r="A683" s="510">
        <v>341</v>
      </c>
      <c r="B683" s="511" t="s">
        <v>526</v>
      </c>
      <c r="C683" s="513" t="s">
        <v>133</v>
      </c>
      <c r="D683" s="515">
        <v>1</v>
      </c>
      <c r="E683" s="448"/>
      <c r="F683" s="440"/>
      <c r="G683" s="447"/>
      <c r="H683" s="447"/>
      <c r="I683" s="440"/>
      <c r="J683" s="440"/>
      <c r="K683" s="440"/>
      <c r="L683" s="436"/>
    </row>
    <row r="684" spans="1:11" ht="12.75" customHeight="1">
      <c r="A684" s="510"/>
      <c r="B684" s="512"/>
      <c r="C684" s="514"/>
      <c r="D684" s="516"/>
      <c r="E684" s="440"/>
      <c r="F684" s="440"/>
      <c r="G684" s="447"/>
      <c r="H684" s="448"/>
      <c r="I684" s="440"/>
      <c r="J684" s="440"/>
      <c r="K684" s="440"/>
    </row>
    <row r="685" spans="1:12" ht="12.75" customHeight="1">
      <c r="A685" s="510">
        <v>342</v>
      </c>
      <c r="B685" s="511" t="s">
        <v>527</v>
      </c>
      <c r="C685" s="513" t="s">
        <v>125</v>
      </c>
      <c r="D685" s="515">
        <v>1</v>
      </c>
      <c r="E685" s="446"/>
      <c r="F685" s="440"/>
      <c r="G685" s="447"/>
      <c r="H685" s="440"/>
      <c r="I685" s="440"/>
      <c r="J685" s="440"/>
      <c r="K685" s="440"/>
      <c r="L685" s="436"/>
    </row>
    <row r="686" spans="1:11" ht="12.75" customHeight="1">
      <c r="A686" s="510"/>
      <c r="B686" s="512"/>
      <c r="C686" s="514"/>
      <c r="D686" s="516"/>
      <c r="E686" s="443"/>
      <c r="F686" s="440"/>
      <c r="G686" s="447"/>
      <c r="H686" s="440"/>
      <c r="I686" s="440"/>
      <c r="J686" s="440"/>
      <c r="K686" s="440"/>
    </row>
    <row r="687" spans="1:11" ht="12.75" customHeight="1">
      <c r="A687" s="510">
        <v>343</v>
      </c>
      <c r="B687" s="511" t="s">
        <v>528</v>
      </c>
      <c r="C687" s="513" t="s">
        <v>212</v>
      </c>
      <c r="D687" s="515">
        <v>1</v>
      </c>
      <c r="E687" s="448"/>
      <c r="F687" s="449"/>
      <c r="G687" s="447"/>
      <c r="H687" s="440"/>
      <c r="I687" s="440"/>
      <c r="J687" s="440"/>
      <c r="K687" s="440"/>
    </row>
    <row r="688" spans="1:11" ht="12.75" customHeight="1">
      <c r="A688" s="510"/>
      <c r="B688" s="512"/>
      <c r="C688" s="514"/>
      <c r="D688" s="516"/>
      <c r="E688" s="440"/>
      <c r="F688" s="447"/>
      <c r="G688" s="448"/>
      <c r="H688" s="440"/>
      <c r="I688" s="440"/>
      <c r="J688" s="440"/>
      <c r="K688" s="440"/>
    </row>
    <row r="689" spans="1:11" ht="12.75" customHeight="1">
      <c r="A689" s="510">
        <v>344</v>
      </c>
      <c r="B689" s="511" t="s">
        <v>373</v>
      </c>
      <c r="C689" s="517" t="s">
        <v>374</v>
      </c>
      <c r="D689" s="515"/>
      <c r="E689" s="446"/>
      <c r="F689" s="447"/>
      <c r="G689" s="440"/>
      <c r="H689" s="440"/>
      <c r="I689" s="440"/>
      <c r="J689" s="440"/>
      <c r="K689" s="440"/>
    </row>
    <row r="690" spans="1:11" ht="12.75" customHeight="1">
      <c r="A690" s="510"/>
      <c r="B690" s="512"/>
      <c r="C690" s="518"/>
      <c r="D690" s="516"/>
      <c r="E690" s="443"/>
      <c r="F690" s="448"/>
      <c r="G690" s="440"/>
      <c r="H690" s="440"/>
      <c r="I690" s="440"/>
      <c r="J690" s="440"/>
      <c r="K690" s="440"/>
    </row>
    <row r="691" spans="1:11" ht="12.75" customHeight="1">
      <c r="A691" s="510">
        <v>345</v>
      </c>
      <c r="B691" s="511" t="s">
        <v>529</v>
      </c>
      <c r="C691" s="513" t="s">
        <v>127</v>
      </c>
      <c r="D691" s="515">
        <v>2</v>
      </c>
      <c r="E691" s="448"/>
      <c r="F691" s="440"/>
      <c r="G691" s="440"/>
      <c r="H691" s="440"/>
      <c r="I691" s="440"/>
      <c r="J691" s="440"/>
      <c r="K691" s="440"/>
    </row>
    <row r="692" spans="1:11" ht="12.75" customHeight="1">
      <c r="A692" s="510"/>
      <c r="B692" s="512"/>
      <c r="C692" s="514"/>
      <c r="D692" s="516"/>
      <c r="E692" s="440"/>
      <c r="F692" s="440"/>
      <c r="G692" s="440"/>
      <c r="H692" s="440"/>
      <c r="I692" s="440"/>
      <c r="J692" s="440"/>
      <c r="K692" s="440"/>
    </row>
    <row r="693" spans="1:12" ht="12.75" customHeight="1">
      <c r="A693" s="510">
        <v>346</v>
      </c>
      <c r="B693" s="511" t="s">
        <v>530</v>
      </c>
      <c r="C693" s="513" t="s">
        <v>125</v>
      </c>
      <c r="D693" s="515">
        <v>2</v>
      </c>
      <c r="E693" s="441"/>
      <c r="F693" s="442" t="s">
        <v>590</v>
      </c>
      <c r="G693" s="442" t="s">
        <v>591</v>
      </c>
      <c r="H693" s="442" t="s">
        <v>592</v>
      </c>
      <c r="I693" s="442" t="s">
        <v>593</v>
      </c>
      <c r="J693" s="442"/>
      <c r="K693" s="442"/>
      <c r="L693" s="436"/>
    </row>
    <row r="694" spans="1:11" ht="12.75" customHeight="1">
      <c r="A694" s="510"/>
      <c r="B694" s="512"/>
      <c r="C694" s="514"/>
      <c r="D694" s="516"/>
      <c r="E694" s="440"/>
      <c r="F694" s="443"/>
      <c r="G694" s="440"/>
      <c r="H694" s="440"/>
      <c r="I694" s="440"/>
      <c r="J694" s="444"/>
      <c r="K694" s="445" t="s">
        <v>594</v>
      </c>
    </row>
    <row r="695" spans="1:12" ht="12.75" customHeight="1">
      <c r="A695" s="510">
        <v>347</v>
      </c>
      <c r="B695" s="511" t="s">
        <v>531</v>
      </c>
      <c r="C695" s="513" t="s">
        <v>123</v>
      </c>
      <c r="D695" s="515">
        <v>2</v>
      </c>
      <c r="E695" s="446"/>
      <c r="F695" s="447"/>
      <c r="G695" s="443"/>
      <c r="H695" s="440"/>
      <c r="I695" s="440"/>
      <c r="J695" s="444"/>
      <c r="K695" s="519" t="s">
        <v>196</v>
      </c>
      <c r="L695" s="405">
        <v>24</v>
      </c>
    </row>
    <row r="696" spans="1:11" ht="12.75" customHeight="1">
      <c r="A696" s="510"/>
      <c r="B696" s="512"/>
      <c r="C696" s="514"/>
      <c r="D696" s="516"/>
      <c r="E696" s="443"/>
      <c r="F696" s="448"/>
      <c r="G696" s="447"/>
      <c r="H696" s="440"/>
      <c r="I696" s="440"/>
      <c r="J696" s="444"/>
      <c r="K696" s="520"/>
    </row>
    <row r="697" spans="1:11" ht="12.75" customHeight="1">
      <c r="A697" s="510">
        <v>348</v>
      </c>
      <c r="B697" s="511" t="s">
        <v>532</v>
      </c>
      <c r="C697" s="513" t="s">
        <v>137</v>
      </c>
      <c r="D697" s="515">
        <v>2</v>
      </c>
      <c r="E697" s="448"/>
      <c r="F697" s="440"/>
      <c r="G697" s="447"/>
      <c r="H697" s="440"/>
      <c r="I697" s="440"/>
      <c r="J697" s="440"/>
      <c r="K697" s="440"/>
    </row>
    <row r="698" spans="1:11" ht="12.75" customHeight="1">
      <c r="A698" s="510"/>
      <c r="B698" s="512"/>
      <c r="C698" s="514"/>
      <c r="D698" s="516"/>
      <c r="E698" s="440"/>
      <c r="F698" s="440"/>
      <c r="G698" s="447"/>
      <c r="H698" s="440"/>
      <c r="I698" s="440"/>
      <c r="J698" s="440"/>
      <c r="K698" s="440"/>
    </row>
    <row r="699" spans="1:11" ht="12.75" customHeight="1">
      <c r="A699" s="510">
        <v>349</v>
      </c>
      <c r="B699" s="511" t="s">
        <v>533</v>
      </c>
      <c r="C699" s="513" t="s">
        <v>221</v>
      </c>
      <c r="D699" s="515">
        <v>2</v>
      </c>
      <c r="E699" s="446"/>
      <c r="F699" s="440"/>
      <c r="G699" s="447"/>
      <c r="H699" s="443"/>
      <c r="I699" s="440"/>
      <c r="J699" s="440"/>
      <c r="K699" s="440"/>
    </row>
    <row r="700" spans="1:11" ht="12.75" customHeight="1">
      <c r="A700" s="510"/>
      <c r="B700" s="512"/>
      <c r="C700" s="514"/>
      <c r="D700" s="516"/>
      <c r="E700" s="443"/>
      <c r="F700" s="440"/>
      <c r="G700" s="447"/>
      <c r="H700" s="447"/>
      <c r="I700" s="440"/>
      <c r="J700" s="440"/>
      <c r="K700" s="440"/>
    </row>
    <row r="701" spans="1:11" ht="12.75" customHeight="1">
      <c r="A701" s="510">
        <v>350</v>
      </c>
      <c r="B701" s="511" t="s">
        <v>534</v>
      </c>
      <c r="C701" s="513" t="s">
        <v>121</v>
      </c>
      <c r="D701" s="515">
        <v>2</v>
      </c>
      <c r="E701" s="448"/>
      <c r="F701" s="449"/>
      <c r="G701" s="447"/>
      <c r="H701" s="447"/>
      <c r="I701" s="440"/>
      <c r="J701" s="440"/>
      <c r="K701" s="440"/>
    </row>
    <row r="702" spans="1:11" ht="12.75" customHeight="1">
      <c r="A702" s="510"/>
      <c r="B702" s="512"/>
      <c r="C702" s="514"/>
      <c r="D702" s="516"/>
      <c r="E702" s="440"/>
      <c r="F702" s="447"/>
      <c r="G702" s="448"/>
      <c r="H702" s="447"/>
      <c r="I702" s="440"/>
      <c r="J702" s="440"/>
      <c r="K702" s="440"/>
    </row>
    <row r="703" spans="1:11" ht="12.75" customHeight="1">
      <c r="A703" s="510">
        <v>351</v>
      </c>
      <c r="B703" s="511" t="s">
        <v>535</v>
      </c>
      <c r="C703" s="513" t="s">
        <v>203</v>
      </c>
      <c r="D703" s="515">
        <v>1</v>
      </c>
      <c r="E703" s="446"/>
      <c r="F703" s="447"/>
      <c r="G703" s="440"/>
      <c r="H703" s="447"/>
      <c r="I703" s="440"/>
      <c r="J703" s="440"/>
      <c r="K703" s="440"/>
    </row>
    <row r="704" spans="1:11" ht="12.75" customHeight="1">
      <c r="A704" s="510"/>
      <c r="B704" s="512"/>
      <c r="C704" s="514"/>
      <c r="D704" s="516"/>
      <c r="E704" s="443"/>
      <c r="F704" s="448"/>
      <c r="G704" s="440"/>
      <c r="H704" s="447"/>
      <c r="I704" s="440"/>
      <c r="J704" s="440"/>
      <c r="K704" s="440"/>
    </row>
    <row r="705" spans="1:11" ht="12.75" customHeight="1">
      <c r="A705" s="510">
        <v>352</v>
      </c>
      <c r="B705" s="511" t="s">
        <v>536</v>
      </c>
      <c r="C705" s="513" t="s">
        <v>142</v>
      </c>
      <c r="D705" s="515">
        <v>1</v>
      </c>
      <c r="E705" s="448"/>
      <c r="F705" s="440"/>
      <c r="G705" s="440"/>
      <c r="H705" s="447"/>
      <c r="I705" s="440"/>
      <c r="J705" s="440"/>
      <c r="K705" s="440"/>
    </row>
    <row r="706" spans="1:11" ht="12.75" customHeight="1">
      <c r="A706" s="510"/>
      <c r="B706" s="512"/>
      <c r="C706" s="514"/>
      <c r="D706" s="516"/>
      <c r="E706" s="440"/>
      <c r="F706" s="440"/>
      <c r="G706" s="440"/>
      <c r="H706" s="447"/>
      <c r="I706" s="450"/>
      <c r="J706" s="440"/>
      <c r="K706" s="440"/>
    </row>
    <row r="707" spans="1:11" ht="12.75" customHeight="1">
      <c r="A707" s="510">
        <v>353</v>
      </c>
      <c r="B707" s="511" t="s">
        <v>537</v>
      </c>
      <c r="C707" s="513" t="s">
        <v>233</v>
      </c>
      <c r="D707" s="515">
        <v>2</v>
      </c>
      <c r="E707" s="446"/>
      <c r="F707" s="440"/>
      <c r="G707" s="440"/>
      <c r="H707" s="447"/>
      <c r="I707" s="440"/>
      <c r="J707" s="440"/>
      <c r="K707" s="440"/>
    </row>
    <row r="708" spans="1:11" ht="12.75" customHeight="1">
      <c r="A708" s="510"/>
      <c r="B708" s="512"/>
      <c r="C708" s="514"/>
      <c r="D708" s="516"/>
      <c r="E708" s="443"/>
      <c r="F708" s="440"/>
      <c r="G708" s="440"/>
      <c r="H708" s="447"/>
      <c r="I708" s="440"/>
      <c r="J708" s="440"/>
      <c r="K708" s="440"/>
    </row>
    <row r="709" spans="1:11" ht="12.75" customHeight="1">
      <c r="A709" s="510">
        <v>354</v>
      </c>
      <c r="B709" s="511" t="s">
        <v>538</v>
      </c>
      <c r="C709" s="513" t="s">
        <v>121</v>
      </c>
      <c r="D709" s="515">
        <v>2</v>
      </c>
      <c r="E709" s="448"/>
      <c r="F709" s="449"/>
      <c r="G709" s="440"/>
      <c r="H709" s="447"/>
      <c r="I709" s="440"/>
      <c r="J709" s="440"/>
      <c r="K709" s="440"/>
    </row>
    <row r="710" spans="1:11" ht="12.75" customHeight="1">
      <c r="A710" s="510"/>
      <c r="B710" s="512"/>
      <c r="C710" s="514"/>
      <c r="D710" s="516"/>
      <c r="E710" s="440"/>
      <c r="F710" s="447"/>
      <c r="G710" s="440"/>
      <c r="H710" s="447"/>
      <c r="I710" s="440"/>
      <c r="J710" s="446"/>
      <c r="K710" s="446"/>
    </row>
    <row r="711" spans="1:11" ht="12.75" customHeight="1">
      <c r="A711" s="510">
        <v>355</v>
      </c>
      <c r="B711" s="511" t="s">
        <v>539</v>
      </c>
      <c r="C711" s="513" t="s">
        <v>129</v>
      </c>
      <c r="D711" s="515">
        <v>2</v>
      </c>
      <c r="E711" s="446"/>
      <c r="F711" s="447"/>
      <c r="G711" s="443"/>
      <c r="H711" s="447"/>
      <c r="I711" s="440"/>
      <c r="J711" s="440"/>
      <c r="K711" s="440"/>
    </row>
    <row r="712" spans="1:11" ht="12.75" customHeight="1">
      <c r="A712" s="510"/>
      <c r="B712" s="512"/>
      <c r="C712" s="514"/>
      <c r="D712" s="516"/>
      <c r="E712" s="443"/>
      <c r="F712" s="448"/>
      <c r="G712" s="447"/>
      <c r="H712" s="447"/>
      <c r="I712" s="440"/>
      <c r="J712" s="440"/>
      <c r="K712" s="440"/>
    </row>
    <row r="713" spans="1:12" ht="12.75" customHeight="1">
      <c r="A713" s="510">
        <v>356</v>
      </c>
      <c r="B713" s="511" t="s">
        <v>540</v>
      </c>
      <c r="C713" s="513" t="s">
        <v>140</v>
      </c>
      <c r="D713" s="515">
        <v>2</v>
      </c>
      <c r="E713" s="448"/>
      <c r="F713" s="440"/>
      <c r="G713" s="447"/>
      <c r="H713" s="447"/>
      <c r="I713" s="440"/>
      <c r="J713" s="440"/>
      <c r="K713" s="440"/>
      <c r="L713" s="436"/>
    </row>
    <row r="714" spans="1:11" ht="12.75" customHeight="1">
      <c r="A714" s="510"/>
      <c r="B714" s="512"/>
      <c r="C714" s="514"/>
      <c r="D714" s="516"/>
      <c r="E714" s="440"/>
      <c r="F714" s="440"/>
      <c r="G714" s="447"/>
      <c r="H714" s="448"/>
      <c r="I714" s="440"/>
      <c r="J714" s="440"/>
      <c r="K714" s="440"/>
    </row>
    <row r="715" spans="1:12" ht="12.75" customHeight="1">
      <c r="A715" s="510">
        <v>357</v>
      </c>
      <c r="B715" s="511" t="s">
        <v>541</v>
      </c>
      <c r="C715" s="513" t="s">
        <v>514</v>
      </c>
      <c r="D715" s="515">
        <v>2</v>
      </c>
      <c r="E715" s="446"/>
      <c r="F715" s="440"/>
      <c r="G715" s="447"/>
      <c r="H715" s="440"/>
      <c r="I715" s="440"/>
      <c r="J715" s="440"/>
      <c r="K715" s="440"/>
      <c r="L715" s="436"/>
    </row>
    <row r="716" spans="1:11" ht="12.75" customHeight="1">
      <c r="A716" s="510"/>
      <c r="B716" s="512"/>
      <c r="C716" s="514"/>
      <c r="D716" s="516"/>
      <c r="E716" s="443"/>
      <c r="F716" s="440"/>
      <c r="G716" s="447"/>
      <c r="H716" s="440"/>
      <c r="I716" s="440"/>
      <c r="J716" s="440"/>
      <c r="K716" s="440"/>
    </row>
    <row r="717" spans="1:11" ht="12.75" customHeight="1">
      <c r="A717" s="510">
        <v>358</v>
      </c>
      <c r="B717" s="511" t="s">
        <v>542</v>
      </c>
      <c r="C717" s="513" t="s">
        <v>116</v>
      </c>
      <c r="D717" s="515">
        <v>2</v>
      </c>
      <c r="E717" s="448"/>
      <c r="F717" s="449"/>
      <c r="G717" s="447"/>
      <c r="H717" s="440"/>
      <c r="I717" s="440"/>
      <c r="J717" s="440"/>
      <c r="K717" s="440"/>
    </row>
    <row r="718" spans="1:11" ht="12.75" customHeight="1">
      <c r="A718" s="510"/>
      <c r="B718" s="512"/>
      <c r="C718" s="514"/>
      <c r="D718" s="516"/>
      <c r="E718" s="440"/>
      <c r="F718" s="447"/>
      <c r="G718" s="448"/>
      <c r="H718" s="440"/>
      <c r="I718" s="440"/>
      <c r="J718" s="440"/>
      <c r="K718" s="440"/>
    </row>
    <row r="719" spans="1:11" ht="12.75" customHeight="1">
      <c r="A719" s="510">
        <v>359</v>
      </c>
      <c r="B719" s="511" t="s">
        <v>373</v>
      </c>
      <c r="C719" s="517" t="s">
        <v>374</v>
      </c>
      <c r="D719" s="515"/>
      <c r="E719" s="446"/>
      <c r="F719" s="447"/>
      <c r="G719" s="440"/>
      <c r="H719" s="440"/>
      <c r="I719" s="440"/>
      <c r="J719" s="440"/>
      <c r="K719" s="440"/>
    </row>
    <row r="720" spans="1:11" ht="12.75" customHeight="1">
      <c r="A720" s="510"/>
      <c r="B720" s="512"/>
      <c r="C720" s="518"/>
      <c r="D720" s="516"/>
      <c r="E720" s="443"/>
      <c r="F720" s="448"/>
      <c r="G720" s="440"/>
      <c r="H720" s="440"/>
      <c r="I720" s="440"/>
      <c r="J720" s="440"/>
      <c r="K720" s="440"/>
    </row>
    <row r="721" spans="1:11" ht="12.75" customHeight="1">
      <c r="A721" s="510">
        <v>360</v>
      </c>
      <c r="B721" s="511" t="s">
        <v>543</v>
      </c>
      <c r="C721" s="513" t="s">
        <v>206</v>
      </c>
      <c r="D721" s="515">
        <v>2</v>
      </c>
      <c r="E721" s="448"/>
      <c r="F721" s="440"/>
      <c r="G721" s="440"/>
      <c r="H721" s="440"/>
      <c r="I721" s="440"/>
      <c r="J721" s="440"/>
      <c r="K721" s="440"/>
    </row>
    <row r="722" spans="1:11" ht="12.75" customHeight="1">
      <c r="A722" s="510"/>
      <c r="B722" s="512"/>
      <c r="C722" s="514"/>
      <c r="D722" s="516"/>
      <c r="E722" s="440"/>
      <c r="F722" s="440"/>
      <c r="G722" s="440"/>
      <c r="H722" s="440"/>
      <c r="I722" s="440"/>
      <c r="J722" s="440"/>
      <c r="K722" s="440"/>
    </row>
    <row r="723" spans="1:12" ht="12.75" customHeight="1">
      <c r="A723" s="510">
        <v>361</v>
      </c>
      <c r="B723" s="511" t="s">
        <v>544</v>
      </c>
      <c r="C723" s="513" t="s">
        <v>125</v>
      </c>
      <c r="D723" s="515">
        <v>2</v>
      </c>
      <c r="E723" s="441"/>
      <c r="F723" s="442" t="s">
        <v>590</v>
      </c>
      <c r="G723" s="442" t="s">
        <v>591</v>
      </c>
      <c r="H723" s="442" t="s">
        <v>592</v>
      </c>
      <c r="I723" s="442" t="s">
        <v>593</v>
      </c>
      <c r="J723" s="442"/>
      <c r="K723" s="442"/>
      <c r="L723" s="436"/>
    </row>
    <row r="724" spans="1:11" ht="12.75" customHeight="1">
      <c r="A724" s="510"/>
      <c r="B724" s="512"/>
      <c r="C724" s="514"/>
      <c r="D724" s="516"/>
      <c r="E724" s="440"/>
      <c r="F724" s="443"/>
      <c r="G724" s="440"/>
      <c r="H724" s="440"/>
      <c r="I724" s="440"/>
      <c r="J724" s="444"/>
      <c r="K724" s="445" t="s">
        <v>594</v>
      </c>
    </row>
    <row r="725" spans="1:12" ht="12.75" customHeight="1">
      <c r="A725" s="510">
        <v>362</v>
      </c>
      <c r="B725" s="511" t="s">
        <v>545</v>
      </c>
      <c r="C725" s="513" t="s">
        <v>121</v>
      </c>
      <c r="D725" s="515">
        <v>1</v>
      </c>
      <c r="E725" s="446"/>
      <c r="F725" s="447"/>
      <c r="G725" s="443"/>
      <c r="H725" s="440"/>
      <c r="I725" s="440"/>
      <c r="J725" s="444"/>
      <c r="K725" s="519" t="s">
        <v>197</v>
      </c>
      <c r="L725" s="405">
        <v>25</v>
      </c>
    </row>
    <row r="726" spans="1:11" ht="12.75" customHeight="1">
      <c r="A726" s="510"/>
      <c r="B726" s="512"/>
      <c r="C726" s="514"/>
      <c r="D726" s="516"/>
      <c r="E726" s="443"/>
      <c r="F726" s="448"/>
      <c r="G726" s="447"/>
      <c r="H726" s="440"/>
      <c r="I726" s="440"/>
      <c r="J726" s="444"/>
      <c r="K726" s="520"/>
    </row>
    <row r="727" spans="1:11" ht="12.75" customHeight="1">
      <c r="A727" s="510">
        <v>363</v>
      </c>
      <c r="B727" s="511" t="s">
        <v>546</v>
      </c>
      <c r="C727" s="513" t="s">
        <v>133</v>
      </c>
      <c r="D727" s="515">
        <v>2</v>
      </c>
      <c r="E727" s="448"/>
      <c r="F727" s="440"/>
      <c r="G727" s="447"/>
      <c r="H727" s="440"/>
      <c r="I727" s="440"/>
      <c r="J727" s="440"/>
      <c r="K727" s="440"/>
    </row>
    <row r="728" spans="1:11" ht="12.75" customHeight="1">
      <c r="A728" s="510"/>
      <c r="B728" s="512"/>
      <c r="C728" s="514"/>
      <c r="D728" s="516"/>
      <c r="E728" s="440"/>
      <c r="F728" s="440"/>
      <c r="G728" s="447"/>
      <c r="H728" s="440"/>
      <c r="I728" s="440"/>
      <c r="J728" s="440"/>
      <c r="K728" s="440"/>
    </row>
    <row r="729" spans="1:11" ht="12.75" customHeight="1">
      <c r="A729" s="510">
        <v>364</v>
      </c>
      <c r="B729" s="511" t="s">
        <v>547</v>
      </c>
      <c r="C729" s="513" t="s">
        <v>203</v>
      </c>
      <c r="D729" s="515">
        <v>2</v>
      </c>
      <c r="E729" s="446"/>
      <c r="F729" s="440"/>
      <c r="G729" s="447"/>
      <c r="H729" s="443"/>
      <c r="I729" s="440"/>
      <c r="J729" s="440"/>
      <c r="K729" s="440"/>
    </row>
    <row r="730" spans="1:11" ht="12.75" customHeight="1">
      <c r="A730" s="510"/>
      <c r="B730" s="512"/>
      <c r="C730" s="514"/>
      <c r="D730" s="516"/>
      <c r="E730" s="443"/>
      <c r="F730" s="440"/>
      <c r="G730" s="447"/>
      <c r="H730" s="447"/>
      <c r="I730" s="440"/>
      <c r="J730" s="440"/>
      <c r="K730" s="440"/>
    </row>
    <row r="731" spans="1:11" ht="12.75" customHeight="1">
      <c r="A731" s="510">
        <v>365</v>
      </c>
      <c r="B731" s="511" t="s">
        <v>548</v>
      </c>
      <c r="C731" s="513" t="s">
        <v>549</v>
      </c>
      <c r="D731" s="515"/>
      <c r="E731" s="448"/>
      <c r="F731" s="449"/>
      <c r="G731" s="447"/>
      <c r="H731" s="447"/>
      <c r="I731" s="440"/>
      <c r="J731" s="440"/>
      <c r="K731" s="440"/>
    </row>
    <row r="732" spans="1:11" ht="12.75" customHeight="1">
      <c r="A732" s="510"/>
      <c r="B732" s="512"/>
      <c r="C732" s="514"/>
      <c r="D732" s="516"/>
      <c r="E732" s="440"/>
      <c r="F732" s="447"/>
      <c r="G732" s="448"/>
      <c r="H732" s="447"/>
      <c r="I732" s="440"/>
      <c r="J732" s="440"/>
      <c r="K732" s="440"/>
    </row>
    <row r="733" spans="1:11" ht="12.75" customHeight="1">
      <c r="A733" s="510">
        <v>366</v>
      </c>
      <c r="B733" s="511" t="s">
        <v>550</v>
      </c>
      <c r="C733" s="513" t="s">
        <v>140</v>
      </c>
      <c r="D733" s="515">
        <v>1</v>
      </c>
      <c r="E733" s="446"/>
      <c r="F733" s="447"/>
      <c r="G733" s="440"/>
      <c r="H733" s="447"/>
      <c r="I733" s="440"/>
      <c r="J733" s="440"/>
      <c r="K733" s="440"/>
    </row>
    <row r="734" spans="1:11" ht="12.75" customHeight="1">
      <c r="A734" s="510"/>
      <c r="B734" s="512"/>
      <c r="C734" s="514"/>
      <c r="D734" s="516"/>
      <c r="E734" s="443"/>
      <c r="F734" s="448"/>
      <c r="G734" s="440"/>
      <c r="H734" s="447"/>
      <c r="I734" s="440"/>
      <c r="J734" s="440"/>
      <c r="K734" s="440"/>
    </row>
    <row r="735" spans="1:11" ht="12.75" customHeight="1">
      <c r="A735" s="510">
        <v>367</v>
      </c>
      <c r="B735" s="511" t="s">
        <v>551</v>
      </c>
      <c r="C735" s="513" t="s">
        <v>328</v>
      </c>
      <c r="D735" s="515">
        <v>1</v>
      </c>
      <c r="E735" s="448"/>
      <c r="F735" s="440"/>
      <c r="G735" s="440"/>
      <c r="H735" s="447"/>
      <c r="I735" s="440"/>
      <c r="J735" s="440"/>
      <c r="K735" s="440"/>
    </row>
    <row r="736" spans="1:11" ht="12.75" customHeight="1">
      <c r="A736" s="510"/>
      <c r="B736" s="512"/>
      <c r="C736" s="514"/>
      <c r="D736" s="516"/>
      <c r="E736" s="440"/>
      <c r="F736" s="440"/>
      <c r="G736" s="440"/>
      <c r="H736" s="447"/>
      <c r="I736" s="450"/>
      <c r="J736" s="440"/>
      <c r="K736" s="440"/>
    </row>
    <row r="737" spans="1:11" ht="12.75" customHeight="1">
      <c r="A737" s="510">
        <v>368</v>
      </c>
      <c r="B737" s="511" t="s">
        <v>552</v>
      </c>
      <c r="C737" s="513" t="s">
        <v>233</v>
      </c>
      <c r="D737" s="515">
        <v>1</v>
      </c>
      <c r="E737" s="446"/>
      <c r="F737" s="440"/>
      <c r="G737" s="440"/>
      <c r="H737" s="447"/>
      <c r="I737" s="440"/>
      <c r="J737" s="440"/>
      <c r="K737" s="440"/>
    </row>
    <row r="738" spans="1:11" ht="12.75" customHeight="1">
      <c r="A738" s="510"/>
      <c r="B738" s="512"/>
      <c r="C738" s="514"/>
      <c r="D738" s="516"/>
      <c r="E738" s="443"/>
      <c r="F738" s="440"/>
      <c r="G738" s="440"/>
      <c r="H738" s="447"/>
      <c r="I738" s="440"/>
      <c r="J738" s="440"/>
      <c r="K738" s="440"/>
    </row>
    <row r="739" spans="1:11" ht="12.75" customHeight="1">
      <c r="A739" s="510">
        <v>369</v>
      </c>
      <c r="B739" s="511" t="s">
        <v>553</v>
      </c>
      <c r="C739" s="513" t="s">
        <v>121</v>
      </c>
      <c r="D739" s="515">
        <v>2</v>
      </c>
      <c r="E739" s="448"/>
      <c r="F739" s="449"/>
      <c r="G739" s="440"/>
      <c r="H739" s="447"/>
      <c r="I739" s="440"/>
      <c r="J739" s="440"/>
      <c r="K739" s="440"/>
    </row>
    <row r="740" spans="1:11" ht="12.75" customHeight="1">
      <c r="A740" s="510"/>
      <c r="B740" s="512"/>
      <c r="C740" s="514"/>
      <c r="D740" s="516"/>
      <c r="E740" s="440"/>
      <c r="F740" s="447"/>
      <c r="G740" s="440"/>
      <c r="H740" s="447"/>
      <c r="I740" s="440"/>
      <c r="J740" s="446"/>
      <c r="K740" s="446"/>
    </row>
    <row r="741" spans="1:11" ht="12.75" customHeight="1">
      <c r="A741" s="510">
        <v>370</v>
      </c>
      <c r="B741" s="511" t="s">
        <v>554</v>
      </c>
      <c r="C741" s="513" t="s">
        <v>123</v>
      </c>
      <c r="D741" s="515">
        <v>1</v>
      </c>
      <c r="E741" s="446"/>
      <c r="F741" s="447"/>
      <c r="G741" s="443"/>
      <c r="H741" s="447"/>
      <c r="I741" s="440"/>
      <c r="J741" s="440"/>
      <c r="K741" s="440"/>
    </row>
    <row r="742" spans="1:11" ht="12.75" customHeight="1">
      <c r="A742" s="510"/>
      <c r="B742" s="512"/>
      <c r="C742" s="514"/>
      <c r="D742" s="516"/>
      <c r="E742" s="443"/>
      <c r="F742" s="448"/>
      <c r="G742" s="447"/>
      <c r="H742" s="447"/>
      <c r="I742" s="440"/>
      <c r="J742" s="440"/>
      <c r="K742" s="440"/>
    </row>
    <row r="743" spans="1:12" ht="12.75" customHeight="1">
      <c r="A743" s="510">
        <v>371</v>
      </c>
      <c r="B743" s="511" t="s">
        <v>555</v>
      </c>
      <c r="C743" s="513" t="s">
        <v>116</v>
      </c>
      <c r="D743" s="515">
        <v>1</v>
      </c>
      <c r="E743" s="448"/>
      <c r="F743" s="440"/>
      <c r="G743" s="447"/>
      <c r="H743" s="447"/>
      <c r="I743" s="440"/>
      <c r="J743" s="440"/>
      <c r="K743" s="440"/>
      <c r="L743" s="436"/>
    </row>
    <row r="744" spans="1:11" ht="12.75" customHeight="1">
      <c r="A744" s="510"/>
      <c r="B744" s="512"/>
      <c r="C744" s="514"/>
      <c r="D744" s="516"/>
      <c r="E744" s="440"/>
      <c r="F744" s="440"/>
      <c r="G744" s="447"/>
      <c r="H744" s="448"/>
      <c r="I744" s="440"/>
      <c r="J744" s="440"/>
      <c r="K744" s="440"/>
    </row>
    <row r="745" spans="1:12" ht="12.75" customHeight="1">
      <c r="A745" s="510">
        <v>372</v>
      </c>
      <c r="B745" s="511" t="s">
        <v>556</v>
      </c>
      <c r="C745" s="513" t="s">
        <v>206</v>
      </c>
      <c r="D745" s="515">
        <v>2</v>
      </c>
      <c r="E745" s="446"/>
      <c r="F745" s="440"/>
      <c r="G745" s="447"/>
      <c r="H745" s="440"/>
      <c r="I745" s="440"/>
      <c r="J745" s="440"/>
      <c r="K745" s="440"/>
      <c r="L745" s="436"/>
    </row>
    <row r="746" spans="1:11" ht="12.75" customHeight="1">
      <c r="A746" s="510"/>
      <c r="B746" s="512"/>
      <c r="C746" s="514"/>
      <c r="D746" s="516"/>
      <c r="E746" s="443"/>
      <c r="F746" s="440"/>
      <c r="G746" s="447"/>
      <c r="H746" s="440"/>
      <c r="I746" s="440"/>
      <c r="J746" s="440"/>
      <c r="K746" s="440"/>
    </row>
    <row r="747" spans="1:11" ht="12.75" customHeight="1">
      <c r="A747" s="510">
        <v>373</v>
      </c>
      <c r="B747" s="511" t="s">
        <v>557</v>
      </c>
      <c r="C747" s="513" t="s">
        <v>129</v>
      </c>
      <c r="D747" s="515">
        <v>1</v>
      </c>
      <c r="E747" s="448"/>
      <c r="F747" s="449"/>
      <c r="G747" s="447"/>
      <c r="H747" s="440"/>
      <c r="I747" s="440"/>
      <c r="J747" s="440"/>
      <c r="K747" s="440"/>
    </row>
    <row r="748" spans="1:11" ht="12.75" customHeight="1">
      <c r="A748" s="510"/>
      <c r="B748" s="512"/>
      <c r="C748" s="514"/>
      <c r="D748" s="516"/>
      <c r="E748" s="440"/>
      <c r="F748" s="447"/>
      <c r="G748" s="448"/>
      <c r="H748" s="440"/>
      <c r="I748" s="440"/>
      <c r="J748" s="440"/>
      <c r="K748" s="440"/>
    </row>
    <row r="749" spans="1:11" ht="12.75" customHeight="1">
      <c r="A749" s="510">
        <v>374</v>
      </c>
      <c r="B749" s="511" t="s">
        <v>373</v>
      </c>
      <c r="C749" s="517" t="s">
        <v>374</v>
      </c>
      <c r="D749" s="515"/>
      <c r="E749" s="446"/>
      <c r="F749" s="447"/>
      <c r="G749" s="440"/>
      <c r="H749" s="440"/>
      <c r="I749" s="440"/>
      <c r="J749" s="440"/>
      <c r="K749" s="440"/>
    </row>
    <row r="750" spans="1:11" ht="12.75" customHeight="1">
      <c r="A750" s="510"/>
      <c r="B750" s="512"/>
      <c r="C750" s="518"/>
      <c r="D750" s="516"/>
      <c r="E750" s="443"/>
      <c r="F750" s="448"/>
      <c r="G750" s="440"/>
      <c r="H750" s="440"/>
      <c r="I750" s="440"/>
      <c r="J750" s="440"/>
      <c r="K750" s="440"/>
    </row>
    <row r="751" spans="1:11" ht="12.75" customHeight="1">
      <c r="A751" s="510">
        <v>375</v>
      </c>
      <c r="B751" s="511" t="s">
        <v>558</v>
      </c>
      <c r="C751" s="513" t="s">
        <v>221</v>
      </c>
      <c r="D751" s="515">
        <v>2</v>
      </c>
      <c r="E751" s="448"/>
      <c r="F751" s="440"/>
      <c r="G751" s="440"/>
      <c r="H751" s="440"/>
      <c r="I751" s="440"/>
      <c r="J751" s="440"/>
      <c r="K751" s="440"/>
    </row>
    <row r="752" spans="1:11" ht="12.75" customHeight="1">
      <c r="A752" s="510"/>
      <c r="B752" s="512"/>
      <c r="C752" s="514"/>
      <c r="D752" s="516"/>
      <c r="E752" s="440"/>
      <c r="F752" s="440"/>
      <c r="G752" s="440"/>
      <c r="H752" s="440"/>
      <c r="I752" s="440"/>
      <c r="J752" s="440"/>
      <c r="K752" s="440"/>
    </row>
    <row r="753" spans="1:4" ht="12.75" customHeight="1">
      <c r="A753" s="424"/>
      <c r="B753" s="425"/>
      <c r="C753" s="426"/>
      <c r="D753" s="438"/>
    </row>
  </sheetData>
  <sheetProtection password="DFFE" sheet="1" objects="1" scenarios="1"/>
  <mergeCells count="1525">
    <mergeCell ref="A3:A4"/>
    <mergeCell ref="B3:B4"/>
    <mergeCell ref="C3:C4"/>
    <mergeCell ref="D3:D4"/>
    <mergeCell ref="A5:A6"/>
    <mergeCell ref="B5:B6"/>
    <mergeCell ref="C5:C6"/>
    <mergeCell ref="D5:D6"/>
    <mergeCell ref="K5:K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K35:K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K65:K66"/>
    <mergeCell ref="A67:A68"/>
    <mergeCell ref="B67:B68"/>
    <mergeCell ref="C67:C68"/>
    <mergeCell ref="D67:D68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78"/>
    <mergeCell ref="B77:B78"/>
    <mergeCell ref="C77:C78"/>
    <mergeCell ref="D77:D78"/>
    <mergeCell ref="A79:A80"/>
    <mergeCell ref="B79:B80"/>
    <mergeCell ref="C79:C80"/>
    <mergeCell ref="D79:D80"/>
    <mergeCell ref="A81:A82"/>
    <mergeCell ref="B81:B82"/>
    <mergeCell ref="C81:C82"/>
    <mergeCell ref="D81:D82"/>
    <mergeCell ref="A83:A84"/>
    <mergeCell ref="B83:B84"/>
    <mergeCell ref="C83:C84"/>
    <mergeCell ref="D83:D84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91:A92"/>
    <mergeCell ref="B91:B92"/>
    <mergeCell ref="C91:C92"/>
    <mergeCell ref="D91:D92"/>
    <mergeCell ref="A93:A94"/>
    <mergeCell ref="B93:B94"/>
    <mergeCell ref="C93:C94"/>
    <mergeCell ref="D93:D94"/>
    <mergeCell ref="A95:A96"/>
    <mergeCell ref="B95:B96"/>
    <mergeCell ref="C95:C96"/>
    <mergeCell ref="D95:D96"/>
    <mergeCell ref="K95:K96"/>
    <mergeCell ref="A97:A98"/>
    <mergeCell ref="B97:B98"/>
    <mergeCell ref="C97:C98"/>
    <mergeCell ref="D97:D98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K125:K126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K155:K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K185:K18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91:A192"/>
    <mergeCell ref="B191:B192"/>
    <mergeCell ref="C191:C192"/>
    <mergeCell ref="D191:D192"/>
    <mergeCell ref="A193:A194"/>
    <mergeCell ref="B193:B194"/>
    <mergeCell ref="C193:C194"/>
    <mergeCell ref="D193:D194"/>
    <mergeCell ref="A195:A196"/>
    <mergeCell ref="B195:B196"/>
    <mergeCell ref="C195:C196"/>
    <mergeCell ref="D195:D196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A201:A202"/>
    <mergeCell ref="B201:B202"/>
    <mergeCell ref="C201:C202"/>
    <mergeCell ref="D201:D202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209:A210"/>
    <mergeCell ref="B209:B210"/>
    <mergeCell ref="C209:C210"/>
    <mergeCell ref="D209:D210"/>
    <mergeCell ref="A211:A212"/>
    <mergeCell ref="B211:B212"/>
    <mergeCell ref="C211:C212"/>
    <mergeCell ref="D211:D212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K215:K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K245:K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5:A266"/>
    <mergeCell ref="B265:B266"/>
    <mergeCell ref="C265:C266"/>
    <mergeCell ref="D265:D266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A275:A276"/>
    <mergeCell ref="B275:B276"/>
    <mergeCell ref="C275:C276"/>
    <mergeCell ref="D275:D276"/>
    <mergeCell ref="K275:K276"/>
    <mergeCell ref="A277:A278"/>
    <mergeCell ref="B277:B278"/>
    <mergeCell ref="C277:C278"/>
    <mergeCell ref="D277:D278"/>
    <mergeCell ref="A279:A280"/>
    <mergeCell ref="B279:B280"/>
    <mergeCell ref="C279:C280"/>
    <mergeCell ref="D279:D280"/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A293:A294"/>
    <mergeCell ref="B293:B294"/>
    <mergeCell ref="C293:C294"/>
    <mergeCell ref="D293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4"/>
    <mergeCell ref="B303:B304"/>
    <mergeCell ref="C303:C304"/>
    <mergeCell ref="D303:D304"/>
    <mergeCell ref="A305:A306"/>
    <mergeCell ref="B305:B306"/>
    <mergeCell ref="C305:C306"/>
    <mergeCell ref="D305:D306"/>
    <mergeCell ref="K305:K306"/>
    <mergeCell ref="A307:A308"/>
    <mergeCell ref="B307:B308"/>
    <mergeCell ref="C307:C308"/>
    <mergeCell ref="D307:D308"/>
    <mergeCell ref="A309:A310"/>
    <mergeCell ref="B309:B310"/>
    <mergeCell ref="C309:C310"/>
    <mergeCell ref="D309:D310"/>
    <mergeCell ref="A311:A312"/>
    <mergeCell ref="B311:B312"/>
    <mergeCell ref="C311:C312"/>
    <mergeCell ref="D311:D312"/>
    <mergeCell ref="A313:A314"/>
    <mergeCell ref="B313:B314"/>
    <mergeCell ref="C313:C314"/>
    <mergeCell ref="D313:D314"/>
    <mergeCell ref="A315:A316"/>
    <mergeCell ref="B315:B316"/>
    <mergeCell ref="C315:C316"/>
    <mergeCell ref="D315:D316"/>
    <mergeCell ref="A317:A318"/>
    <mergeCell ref="B317:B318"/>
    <mergeCell ref="C317:C318"/>
    <mergeCell ref="D317:D318"/>
    <mergeCell ref="A319:A320"/>
    <mergeCell ref="B319:B320"/>
    <mergeCell ref="C319:C320"/>
    <mergeCell ref="D319:D320"/>
    <mergeCell ref="A321:A322"/>
    <mergeCell ref="B321:B322"/>
    <mergeCell ref="C321:C322"/>
    <mergeCell ref="D321:D322"/>
    <mergeCell ref="A323:A324"/>
    <mergeCell ref="B323:B324"/>
    <mergeCell ref="C323:C324"/>
    <mergeCell ref="D323:D324"/>
    <mergeCell ref="A325:A326"/>
    <mergeCell ref="B325:B326"/>
    <mergeCell ref="C325:C326"/>
    <mergeCell ref="D325:D326"/>
    <mergeCell ref="A327:A328"/>
    <mergeCell ref="B327:B328"/>
    <mergeCell ref="C327:C328"/>
    <mergeCell ref="D327:D328"/>
    <mergeCell ref="A329:A330"/>
    <mergeCell ref="B329:B330"/>
    <mergeCell ref="C329:C330"/>
    <mergeCell ref="D329:D330"/>
    <mergeCell ref="A331:A332"/>
    <mergeCell ref="B331:B332"/>
    <mergeCell ref="C331:C332"/>
    <mergeCell ref="D331:D332"/>
    <mergeCell ref="A333:A334"/>
    <mergeCell ref="B333:B334"/>
    <mergeCell ref="C333:C334"/>
    <mergeCell ref="D333:D334"/>
    <mergeCell ref="A335:A336"/>
    <mergeCell ref="B335:B336"/>
    <mergeCell ref="C335:C336"/>
    <mergeCell ref="D335:D336"/>
    <mergeCell ref="K335:K336"/>
    <mergeCell ref="A337:A338"/>
    <mergeCell ref="B337:B338"/>
    <mergeCell ref="C337:C338"/>
    <mergeCell ref="D337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349:A350"/>
    <mergeCell ref="B349:B350"/>
    <mergeCell ref="C349:C350"/>
    <mergeCell ref="D349:D350"/>
    <mergeCell ref="A351:A352"/>
    <mergeCell ref="B351:B352"/>
    <mergeCell ref="C351:C352"/>
    <mergeCell ref="D351:D352"/>
    <mergeCell ref="A353:A354"/>
    <mergeCell ref="B353:B354"/>
    <mergeCell ref="C353:C354"/>
    <mergeCell ref="D353:D354"/>
    <mergeCell ref="A355:A356"/>
    <mergeCell ref="B355:B356"/>
    <mergeCell ref="C355:C356"/>
    <mergeCell ref="D355:D356"/>
    <mergeCell ref="A357:A358"/>
    <mergeCell ref="B357:B358"/>
    <mergeCell ref="C357:C358"/>
    <mergeCell ref="D357:D358"/>
    <mergeCell ref="A359:A360"/>
    <mergeCell ref="B359:B360"/>
    <mergeCell ref="C359:C360"/>
    <mergeCell ref="D359:D360"/>
    <mergeCell ref="A361:A362"/>
    <mergeCell ref="B361:B362"/>
    <mergeCell ref="C361:C362"/>
    <mergeCell ref="D361:D362"/>
    <mergeCell ref="A363:A364"/>
    <mergeCell ref="B363:B364"/>
    <mergeCell ref="C363:C364"/>
    <mergeCell ref="D363:D364"/>
    <mergeCell ref="A365:A366"/>
    <mergeCell ref="B365:B366"/>
    <mergeCell ref="C365:C366"/>
    <mergeCell ref="D365:D366"/>
    <mergeCell ref="K365:K366"/>
    <mergeCell ref="A367:A368"/>
    <mergeCell ref="B367:B368"/>
    <mergeCell ref="C367:C368"/>
    <mergeCell ref="D367:D368"/>
    <mergeCell ref="A369:A370"/>
    <mergeCell ref="B369:B370"/>
    <mergeCell ref="C369:C370"/>
    <mergeCell ref="D369:D370"/>
    <mergeCell ref="A371:A372"/>
    <mergeCell ref="B371:B372"/>
    <mergeCell ref="C371:C372"/>
    <mergeCell ref="D371:D372"/>
    <mergeCell ref="A373:A374"/>
    <mergeCell ref="B373:B374"/>
    <mergeCell ref="C373:C374"/>
    <mergeCell ref="D373:D374"/>
    <mergeCell ref="A375:A376"/>
    <mergeCell ref="B375:B376"/>
    <mergeCell ref="C375:C376"/>
    <mergeCell ref="D375:D376"/>
    <mergeCell ref="A377:A378"/>
    <mergeCell ref="B377:B378"/>
    <mergeCell ref="C377:C378"/>
    <mergeCell ref="D377:D378"/>
    <mergeCell ref="A379:A380"/>
    <mergeCell ref="B379:B380"/>
    <mergeCell ref="C379:C380"/>
    <mergeCell ref="D379:D380"/>
    <mergeCell ref="A381:A382"/>
    <mergeCell ref="B381:B382"/>
    <mergeCell ref="C381:C382"/>
    <mergeCell ref="D381:D382"/>
    <mergeCell ref="A383:A384"/>
    <mergeCell ref="B383:B384"/>
    <mergeCell ref="C383:C384"/>
    <mergeCell ref="D383:D384"/>
    <mergeCell ref="A385:A386"/>
    <mergeCell ref="B385:B386"/>
    <mergeCell ref="C385:C386"/>
    <mergeCell ref="D385:D386"/>
    <mergeCell ref="A387:A388"/>
    <mergeCell ref="B387:B388"/>
    <mergeCell ref="C387:C388"/>
    <mergeCell ref="D387:D388"/>
    <mergeCell ref="A389:A390"/>
    <mergeCell ref="B389:B390"/>
    <mergeCell ref="C389:C390"/>
    <mergeCell ref="D389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K395:K396"/>
    <mergeCell ref="A397:A398"/>
    <mergeCell ref="B397:B398"/>
    <mergeCell ref="C397:C398"/>
    <mergeCell ref="D397:D398"/>
    <mergeCell ref="A399:A400"/>
    <mergeCell ref="B399:B400"/>
    <mergeCell ref="C399:C400"/>
    <mergeCell ref="D399:D400"/>
    <mergeCell ref="A401:A402"/>
    <mergeCell ref="B401:B402"/>
    <mergeCell ref="C401:C402"/>
    <mergeCell ref="D401:D402"/>
    <mergeCell ref="A403:A404"/>
    <mergeCell ref="B403:B404"/>
    <mergeCell ref="C403:C404"/>
    <mergeCell ref="D403:D404"/>
    <mergeCell ref="A405:A406"/>
    <mergeCell ref="B405:B406"/>
    <mergeCell ref="C405:C406"/>
    <mergeCell ref="D405:D406"/>
    <mergeCell ref="A407:A408"/>
    <mergeCell ref="B407:B408"/>
    <mergeCell ref="C407:C408"/>
    <mergeCell ref="D407:D408"/>
    <mergeCell ref="A409:A410"/>
    <mergeCell ref="B409:B410"/>
    <mergeCell ref="C409:C410"/>
    <mergeCell ref="D409:D410"/>
    <mergeCell ref="A411:A412"/>
    <mergeCell ref="B411:B412"/>
    <mergeCell ref="C411:C412"/>
    <mergeCell ref="D411:D412"/>
    <mergeCell ref="A413:A414"/>
    <mergeCell ref="B413:B414"/>
    <mergeCell ref="C413:C414"/>
    <mergeCell ref="D413:D414"/>
    <mergeCell ref="A415:A416"/>
    <mergeCell ref="B415:B416"/>
    <mergeCell ref="C415:C416"/>
    <mergeCell ref="D415:D416"/>
    <mergeCell ref="A417:A418"/>
    <mergeCell ref="B417:B418"/>
    <mergeCell ref="C417:C418"/>
    <mergeCell ref="D417:D418"/>
    <mergeCell ref="A419:A420"/>
    <mergeCell ref="B419:B420"/>
    <mergeCell ref="C419:C420"/>
    <mergeCell ref="D419:D420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K425:K426"/>
    <mergeCell ref="A427:A428"/>
    <mergeCell ref="B427:B428"/>
    <mergeCell ref="C427:C428"/>
    <mergeCell ref="D427:D428"/>
    <mergeCell ref="A429:A430"/>
    <mergeCell ref="B429:B430"/>
    <mergeCell ref="C429:C430"/>
    <mergeCell ref="D429:D430"/>
    <mergeCell ref="A431:A432"/>
    <mergeCell ref="B431:B432"/>
    <mergeCell ref="C431:C432"/>
    <mergeCell ref="D431:D432"/>
    <mergeCell ref="A433:A434"/>
    <mergeCell ref="B433:B434"/>
    <mergeCell ref="C433:C434"/>
    <mergeCell ref="D433:D434"/>
    <mergeCell ref="A435:A436"/>
    <mergeCell ref="B435:B436"/>
    <mergeCell ref="C435:C436"/>
    <mergeCell ref="D435:D436"/>
    <mergeCell ref="A437:A438"/>
    <mergeCell ref="B437:B438"/>
    <mergeCell ref="C437:C438"/>
    <mergeCell ref="D437:D438"/>
    <mergeCell ref="A439:A440"/>
    <mergeCell ref="B439:B440"/>
    <mergeCell ref="C439:C440"/>
    <mergeCell ref="D439:D440"/>
    <mergeCell ref="A441:A442"/>
    <mergeCell ref="B441:B442"/>
    <mergeCell ref="C441:C442"/>
    <mergeCell ref="D441:D442"/>
    <mergeCell ref="A443:A444"/>
    <mergeCell ref="B443:B444"/>
    <mergeCell ref="C443:C444"/>
    <mergeCell ref="D443:D444"/>
    <mergeCell ref="A445:A446"/>
    <mergeCell ref="B445:B446"/>
    <mergeCell ref="C445:C446"/>
    <mergeCell ref="D445:D446"/>
    <mergeCell ref="A447:A448"/>
    <mergeCell ref="B447:B448"/>
    <mergeCell ref="C447:C448"/>
    <mergeCell ref="D447:D448"/>
    <mergeCell ref="A449:A450"/>
    <mergeCell ref="B449:B450"/>
    <mergeCell ref="C449:C450"/>
    <mergeCell ref="D449:D450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K455:K456"/>
    <mergeCell ref="A457:A458"/>
    <mergeCell ref="B457:B458"/>
    <mergeCell ref="C457:C458"/>
    <mergeCell ref="D457:D458"/>
    <mergeCell ref="A459:A460"/>
    <mergeCell ref="B459:B460"/>
    <mergeCell ref="C459:C460"/>
    <mergeCell ref="D459:D460"/>
    <mergeCell ref="A461:A462"/>
    <mergeCell ref="B461:B462"/>
    <mergeCell ref="C461:C462"/>
    <mergeCell ref="D461:D462"/>
    <mergeCell ref="A463:A464"/>
    <mergeCell ref="B463:B464"/>
    <mergeCell ref="C463:C464"/>
    <mergeCell ref="D463:D464"/>
    <mergeCell ref="A465:A466"/>
    <mergeCell ref="B465:B466"/>
    <mergeCell ref="C465:C466"/>
    <mergeCell ref="D465:D466"/>
    <mergeCell ref="A467:A468"/>
    <mergeCell ref="B467:B468"/>
    <mergeCell ref="C467:C468"/>
    <mergeCell ref="D467:D468"/>
    <mergeCell ref="A469:A470"/>
    <mergeCell ref="B469:B470"/>
    <mergeCell ref="C469:C470"/>
    <mergeCell ref="D469:D470"/>
    <mergeCell ref="A471:A472"/>
    <mergeCell ref="B471:B472"/>
    <mergeCell ref="C471:C472"/>
    <mergeCell ref="D471:D472"/>
    <mergeCell ref="A473:A474"/>
    <mergeCell ref="B473:B474"/>
    <mergeCell ref="C473:C474"/>
    <mergeCell ref="D473:D474"/>
    <mergeCell ref="A475:A476"/>
    <mergeCell ref="B475:B476"/>
    <mergeCell ref="C475:C476"/>
    <mergeCell ref="D475:D476"/>
    <mergeCell ref="A477:A478"/>
    <mergeCell ref="B477:B478"/>
    <mergeCell ref="C477:C478"/>
    <mergeCell ref="D477:D478"/>
    <mergeCell ref="A479:A480"/>
    <mergeCell ref="B479:B480"/>
    <mergeCell ref="C479:C480"/>
    <mergeCell ref="D479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85:A486"/>
    <mergeCell ref="B485:B486"/>
    <mergeCell ref="C485:C486"/>
    <mergeCell ref="D485:D486"/>
    <mergeCell ref="K485:K486"/>
    <mergeCell ref="A487:A488"/>
    <mergeCell ref="B487:B488"/>
    <mergeCell ref="C487:C488"/>
    <mergeCell ref="D487:D488"/>
    <mergeCell ref="A489:A490"/>
    <mergeCell ref="B489:B490"/>
    <mergeCell ref="C489:C490"/>
    <mergeCell ref="D489:D490"/>
    <mergeCell ref="A491:A492"/>
    <mergeCell ref="B491:B492"/>
    <mergeCell ref="C491:C492"/>
    <mergeCell ref="D491:D492"/>
    <mergeCell ref="A493:A494"/>
    <mergeCell ref="B493:B494"/>
    <mergeCell ref="C493:C494"/>
    <mergeCell ref="D493:D494"/>
    <mergeCell ref="A495:A496"/>
    <mergeCell ref="B495:B496"/>
    <mergeCell ref="C495:C496"/>
    <mergeCell ref="D495:D496"/>
    <mergeCell ref="A497:A498"/>
    <mergeCell ref="B497:B498"/>
    <mergeCell ref="C497:C498"/>
    <mergeCell ref="D497:D498"/>
    <mergeCell ref="A499:A500"/>
    <mergeCell ref="B499:B500"/>
    <mergeCell ref="C499:C500"/>
    <mergeCell ref="D499:D500"/>
    <mergeCell ref="A501:A502"/>
    <mergeCell ref="B501:B502"/>
    <mergeCell ref="C501:C502"/>
    <mergeCell ref="D501:D502"/>
    <mergeCell ref="A503:A504"/>
    <mergeCell ref="B503:B504"/>
    <mergeCell ref="C503:C504"/>
    <mergeCell ref="D503:D504"/>
    <mergeCell ref="A505:A506"/>
    <mergeCell ref="B505:B506"/>
    <mergeCell ref="C505:C506"/>
    <mergeCell ref="D505:D506"/>
    <mergeCell ref="A507:A508"/>
    <mergeCell ref="B507:B508"/>
    <mergeCell ref="C507:C508"/>
    <mergeCell ref="D507:D508"/>
    <mergeCell ref="A509:A510"/>
    <mergeCell ref="B509:B510"/>
    <mergeCell ref="C509:C510"/>
    <mergeCell ref="D509:D510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K515:K516"/>
    <mergeCell ref="A517:A518"/>
    <mergeCell ref="B517:B518"/>
    <mergeCell ref="C517:C518"/>
    <mergeCell ref="D517:D518"/>
    <mergeCell ref="A519:A520"/>
    <mergeCell ref="B519:B520"/>
    <mergeCell ref="C519:C520"/>
    <mergeCell ref="D519:D520"/>
    <mergeCell ref="A521:A522"/>
    <mergeCell ref="B521:B522"/>
    <mergeCell ref="C521:C522"/>
    <mergeCell ref="D521:D522"/>
    <mergeCell ref="A523:A524"/>
    <mergeCell ref="B523:B524"/>
    <mergeCell ref="C523:C524"/>
    <mergeCell ref="D523:D524"/>
    <mergeCell ref="A525:A526"/>
    <mergeCell ref="B525:B526"/>
    <mergeCell ref="C525:C526"/>
    <mergeCell ref="D525:D526"/>
    <mergeCell ref="A527:A528"/>
    <mergeCell ref="B527:B528"/>
    <mergeCell ref="C527:C528"/>
    <mergeCell ref="D527:D528"/>
    <mergeCell ref="A529:A530"/>
    <mergeCell ref="B529:B530"/>
    <mergeCell ref="C529:C530"/>
    <mergeCell ref="D529:D530"/>
    <mergeCell ref="A531:A532"/>
    <mergeCell ref="B531:B532"/>
    <mergeCell ref="C531:C532"/>
    <mergeCell ref="D531:D532"/>
    <mergeCell ref="A533:A534"/>
    <mergeCell ref="B533:B534"/>
    <mergeCell ref="C533:C534"/>
    <mergeCell ref="D533:D534"/>
    <mergeCell ref="A535:A536"/>
    <mergeCell ref="B535:B536"/>
    <mergeCell ref="C535:C536"/>
    <mergeCell ref="D535:D536"/>
    <mergeCell ref="A537:A538"/>
    <mergeCell ref="B537:B538"/>
    <mergeCell ref="C537:C538"/>
    <mergeCell ref="D537:D538"/>
    <mergeCell ref="A539:A540"/>
    <mergeCell ref="B539:B540"/>
    <mergeCell ref="C539:C540"/>
    <mergeCell ref="D539:D540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K545:K546"/>
    <mergeCell ref="A547:A548"/>
    <mergeCell ref="B547:B548"/>
    <mergeCell ref="C547:C548"/>
    <mergeCell ref="D547:D548"/>
    <mergeCell ref="A549:A550"/>
    <mergeCell ref="B549:B550"/>
    <mergeCell ref="C549:C550"/>
    <mergeCell ref="D549:D550"/>
    <mergeCell ref="A551:A552"/>
    <mergeCell ref="B551:B552"/>
    <mergeCell ref="C551:C552"/>
    <mergeCell ref="D551:D552"/>
    <mergeCell ref="A553:A554"/>
    <mergeCell ref="B553:B554"/>
    <mergeCell ref="C553:C554"/>
    <mergeCell ref="D553:D554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A559:A560"/>
    <mergeCell ref="B559:B560"/>
    <mergeCell ref="C559:C560"/>
    <mergeCell ref="D559:D560"/>
    <mergeCell ref="A561:A562"/>
    <mergeCell ref="B561:B562"/>
    <mergeCell ref="C561:C562"/>
    <mergeCell ref="D561:D562"/>
    <mergeCell ref="A563:A564"/>
    <mergeCell ref="B563:B564"/>
    <mergeCell ref="C563:C564"/>
    <mergeCell ref="D563:D564"/>
    <mergeCell ref="A565:A566"/>
    <mergeCell ref="B565:B566"/>
    <mergeCell ref="C565:C566"/>
    <mergeCell ref="D565:D566"/>
    <mergeCell ref="A567:A568"/>
    <mergeCell ref="B567:B568"/>
    <mergeCell ref="C567:C568"/>
    <mergeCell ref="D567:D568"/>
    <mergeCell ref="A569:A570"/>
    <mergeCell ref="B569:B570"/>
    <mergeCell ref="C569:C570"/>
    <mergeCell ref="D569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75:A576"/>
    <mergeCell ref="B575:B576"/>
    <mergeCell ref="C575:C576"/>
    <mergeCell ref="D575:D576"/>
    <mergeCell ref="K575:K576"/>
    <mergeCell ref="A577:A578"/>
    <mergeCell ref="B577:B578"/>
    <mergeCell ref="C577:C578"/>
    <mergeCell ref="D577:D578"/>
    <mergeCell ref="A579:A580"/>
    <mergeCell ref="B579:B580"/>
    <mergeCell ref="C579:C580"/>
    <mergeCell ref="D579:D580"/>
    <mergeCell ref="A581:A582"/>
    <mergeCell ref="B581:B582"/>
    <mergeCell ref="C581:C582"/>
    <mergeCell ref="D581:D582"/>
    <mergeCell ref="A583:A584"/>
    <mergeCell ref="B583:B584"/>
    <mergeCell ref="C583:C584"/>
    <mergeCell ref="D583:D584"/>
    <mergeCell ref="A585:A586"/>
    <mergeCell ref="B585:B586"/>
    <mergeCell ref="C585:C586"/>
    <mergeCell ref="D585:D586"/>
    <mergeCell ref="A587:A588"/>
    <mergeCell ref="B587:B588"/>
    <mergeCell ref="C587:C588"/>
    <mergeCell ref="D587:D588"/>
    <mergeCell ref="A589:A590"/>
    <mergeCell ref="B589:B590"/>
    <mergeCell ref="C589:C590"/>
    <mergeCell ref="D589:D590"/>
    <mergeCell ref="A591:A592"/>
    <mergeCell ref="B591:B592"/>
    <mergeCell ref="C591:C592"/>
    <mergeCell ref="D591:D592"/>
    <mergeCell ref="A593:A594"/>
    <mergeCell ref="B593:B594"/>
    <mergeCell ref="C593:C594"/>
    <mergeCell ref="D593:D594"/>
    <mergeCell ref="A595:A596"/>
    <mergeCell ref="B595:B596"/>
    <mergeCell ref="C595:C596"/>
    <mergeCell ref="D595:D596"/>
    <mergeCell ref="A597:A598"/>
    <mergeCell ref="B597:B598"/>
    <mergeCell ref="C597:C598"/>
    <mergeCell ref="D597:D598"/>
    <mergeCell ref="A599:A600"/>
    <mergeCell ref="B599:B600"/>
    <mergeCell ref="C599:C600"/>
    <mergeCell ref="D599:D600"/>
    <mergeCell ref="A601:A602"/>
    <mergeCell ref="B601:B602"/>
    <mergeCell ref="C601:C602"/>
    <mergeCell ref="D601:D602"/>
    <mergeCell ref="A603:A604"/>
    <mergeCell ref="B603:B604"/>
    <mergeCell ref="C603:C604"/>
    <mergeCell ref="D603:D604"/>
    <mergeCell ref="A605:A606"/>
    <mergeCell ref="B605:B606"/>
    <mergeCell ref="C605:C606"/>
    <mergeCell ref="D605:D606"/>
    <mergeCell ref="K605:K606"/>
    <mergeCell ref="A607:A608"/>
    <mergeCell ref="B607:B608"/>
    <mergeCell ref="C607:C608"/>
    <mergeCell ref="D607:D608"/>
    <mergeCell ref="A609:A610"/>
    <mergeCell ref="B609:B610"/>
    <mergeCell ref="C609:C610"/>
    <mergeCell ref="D609:D610"/>
    <mergeCell ref="A611:A612"/>
    <mergeCell ref="B611:B612"/>
    <mergeCell ref="C611:C612"/>
    <mergeCell ref="D611:D612"/>
    <mergeCell ref="A613:A614"/>
    <mergeCell ref="B613:B614"/>
    <mergeCell ref="C613:C614"/>
    <mergeCell ref="D613:D614"/>
    <mergeCell ref="A615:A616"/>
    <mergeCell ref="B615:B616"/>
    <mergeCell ref="C615:C616"/>
    <mergeCell ref="D615:D616"/>
    <mergeCell ref="A617:A618"/>
    <mergeCell ref="B617:B618"/>
    <mergeCell ref="C617:C618"/>
    <mergeCell ref="D617:D618"/>
    <mergeCell ref="A619:A620"/>
    <mergeCell ref="B619:B620"/>
    <mergeCell ref="C619:C620"/>
    <mergeCell ref="D619:D620"/>
    <mergeCell ref="A621:A622"/>
    <mergeCell ref="B621:B622"/>
    <mergeCell ref="C621:C622"/>
    <mergeCell ref="D621:D622"/>
    <mergeCell ref="A623:A624"/>
    <mergeCell ref="B623:B624"/>
    <mergeCell ref="C623:C624"/>
    <mergeCell ref="D623:D624"/>
    <mergeCell ref="A625:A626"/>
    <mergeCell ref="B625:B626"/>
    <mergeCell ref="C625:C626"/>
    <mergeCell ref="D625:D626"/>
    <mergeCell ref="A627:A628"/>
    <mergeCell ref="B627:B628"/>
    <mergeCell ref="C627:C628"/>
    <mergeCell ref="D627:D628"/>
    <mergeCell ref="A629:A630"/>
    <mergeCell ref="B629:B630"/>
    <mergeCell ref="C629:C630"/>
    <mergeCell ref="D629:D630"/>
    <mergeCell ref="A631:A632"/>
    <mergeCell ref="B631:B632"/>
    <mergeCell ref="C631:C632"/>
    <mergeCell ref="D631:D632"/>
    <mergeCell ref="A633:A634"/>
    <mergeCell ref="B633:B634"/>
    <mergeCell ref="C633:C634"/>
    <mergeCell ref="D633:D634"/>
    <mergeCell ref="A635:A636"/>
    <mergeCell ref="B635:B636"/>
    <mergeCell ref="C635:C636"/>
    <mergeCell ref="D635:D636"/>
    <mergeCell ref="K635:K636"/>
    <mergeCell ref="A637:A638"/>
    <mergeCell ref="B637:B638"/>
    <mergeCell ref="C637:C638"/>
    <mergeCell ref="D637:D638"/>
    <mergeCell ref="A639:A640"/>
    <mergeCell ref="B639:B640"/>
    <mergeCell ref="C639:C640"/>
    <mergeCell ref="D639:D640"/>
    <mergeCell ref="A641:A642"/>
    <mergeCell ref="B641:B642"/>
    <mergeCell ref="C641:C642"/>
    <mergeCell ref="D641:D642"/>
    <mergeCell ref="A643:A644"/>
    <mergeCell ref="B643:B644"/>
    <mergeCell ref="C643:C644"/>
    <mergeCell ref="D643:D644"/>
    <mergeCell ref="A645:A646"/>
    <mergeCell ref="B645:B646"/>
    <mergeCell ref="C645:C646"/>
    <mergeCell ref="D645:D646"/>
    <mergeCell ref="A647:A648"/>
    <mergeCell ref="B647:B648"/>
    <mergeCell ref="C647:C648"/>
    <mergeCell ref="D647:D648"/>
    <mergeCell ref="A649:A650"/>
    <mergeCell ref="B649:B650"/>
    <mergeCell ref="C649:C650"/>
    <mergeCell ref="D649:D650"/>
    <mergeCell ref="A651:A652"/>
    <mergeCell ref="B651:B652"/>
    <mergeCell ref="C651:C652"/>
    <mergeCell ref="D651:D652"/>
    <mergeCell ref="A653:A654"/>
    <mergeCell ref="B653:B654"/>
    <mergeCell ref="C653:C654"/>
    <mergeCell ref="D653:D654"/>
    <mergeCell ref="A655:A656"/>
    <mergeCell ref="B655:B656"/>
    <mergeCell ref="C655:C656"/>
    <mergeCell ref="D655:D656"/>
    <mergeCell ref="A657:A658"/>
    <mergeCell ref="B657:B658"/>
    <mergeCell ref="C657:C658"/>
    <mergeCell ref="D657:D658"/>
    <mergeCell ref="A659:A660"/>
    <mergeCell ref="B659:B660"/>
    <mergeCell ref="C659:C660"/>
    <mergeCell ref="D659:D660"/>
    <mergeCell ref="A661:A662"/>
    <mergeCell ref="B661:B662"/>
    <mergeCell ref="C661:C662"/>
    <mergeCell ref="D661:D662"/>
    <mergeCell ref="A663:A664"/>
    <mergeCell ref="B663:B664"/>
    <mergeCell ref="C663:C664"/>
    <mergeCell ref="D663:D664"/>
    <mergeCell ref="A665:A666"/>
    <mergeCell ref="B665:B666"/>
    <mergeCell ref="C665:C666"/>
    <mergeCell ref="D665:D666"/>
    <mergeCell ref="K665:K666"/>
    <mergeCell ref="A667:A668"/>
    <mergeCell ref="B667:B668"/>
    <mergeCell ref="C667:C668"/>
    <mergeCell ref="D667:D668"/>
    <mergeCell ref="A669:A670"/>
    <mergeCell ref="B669:B670"/>
    <mergeCell ref="C669:C670"/>
    <mergeCell ref="D669:D670"/>
    <mergeCell ref="A671:A672"/>
    <mergeCell ref="B671:B672"/>
    <mergeCell ref="C671:C672"/>
    <mergeCell ref="D671:D672"/>
    <mergeCell ref="A673:A674"/>
    <mergeCell ref="B673:B674"/>
    <mergeCell ref="C673:C674"/>
    <mergeCell ref="D673:D674"/>
    <mergeCell ref="A675:A676"/>
    <mergeCell ref="B675:B676"/>
    <mergeCell ref="C675:C676"/>
    <mergeCell ref="D675:D676"/>
    <mergeCell ref="A677:A678"/>
    <mergeCell ref="B677:B678"/>
    <mergeCell ref="C677:C678"/>
    <mergeCell ref="D677:D678"/>
    <mergeCell ref="A679:A680"/>
    <mergeCell ref="B679:B680"/>
    <mergeCell ref="C679:C680"/>
    <mergeCell ref="D679:D680"/>
    <mergeCell ref="A681:A682"/>
    <mergeCell ref="B681:B682"/>
    <mergeCell ref="C681:C682"/>
    <mergeCell ref="D681:D682"/>
    <mergeCell ref="A683:A684"/>
    <mergeCell ref="B683:B684"/>
    <mergeCell ref="C683:C684"/>
    <mergeCell ref="D683:D684"/>
    <mergeCell ref="A685:A686"/>
    <mergeCell ref="B685:B686"/>
    <mergeCell ref="C685:C686"/>
    <mergeCell ref="D685:D686"/>
    <mergeCell ref="A687:A688"/>
    <mergeCell ref="B687:B688"/>
    <mergeCell ref="C687:C688"/>
    <mergeCell ref="D687:D688"/>
    <mergeCell ref="A689:A690"/>
    <mergeCell ref="B689:B690"/>
    <mergeCell ref="C689:C690"/>
    <mergeCell ref="D689:D690"/>
    <mergeCell ref="A691:A692"/>
    <mergeCell ref="B691:B692"/>
    <mergeCell ref="C691:C692"/>
    <mergeCell ref="D691:D692"/>
    <mergeCell ref="A693:A694"/>
    <mergeCell ref="B693:B694"/>
    <mergeCell ref="C693:C694"/>
    <mergeCell ref="D693:D694"/>
    <mergeCell ref="A695:A696"/>
    <mergeCell ref="B695:B696"/>
    <mergeCell ref="C695:C696"/>
    <mergeCell ref="D695:D696"/>
    <mergeCell ref="K695:K696"/>
    <mergeCell ref="A697:A698"/>
    <mergeCell ref="B697:B698"/>
    <mergeCell ref="C697:C698"/>
    <mergeCell ref="D697:D698"/>
    <mergeCell ref="A699:A700"/>
    <mergeCell ref="B699:B700"/>
    <mergeCell ref="C699:C700"/>
    <mergeCell ref="D699:D700"/>
    <mergeCell ref="A701:A702"/>
    <mergeCell ref="B701:B702"/>
    <mergeCell ref="C701:C702"/>
    <mergeCell ref="D701:D702"/>
    <mergeCell ref="A703:A704"/>
    <mergeCell ref="B703:B704"/>
    <mergeCell ref="C703:C704"/>
    <mergeCell ref="D703:D704"/>
    <mergeCell ref="A705:A706"/>
    <mergeCell ref="B705:B706"/>
    <mergeCell ref="C705:C706"/>
    <mergeCell ref="D705:D706"/>
    <mergeCell ref="A707:A708"/>
    <mergeCell ref="B707:B708"/>
    <mergeCell ref="C707:C708"/>
    <mergeCell ref="D707:D708"/>
    <mergeCell ref="A709:A710"/>
    <mergeCell ref="B709:B710"/>
    <mergeCell ref="C709:C710"/>
    <mergeCell ref="D709:D710"/>
    <mergeCell ref="A711:A712"/>
    <mergeCell ref="B711:B712"/>
    <mergeCell ref="C711:C712"/>
    <mergeCell ref="D711:D712"/>
    <mergeCell ref="A713:A714"/>
    <mergeCell ref="B713:B714"/>
    <mergeCell ref="C713:C714"/>
    <mergeCell ref="D713:D714"/>
    <mergeCell ref="A715:A716"/>
    <mergeCell ref="B715:B716"/>
    <mergeCell ref="C715:C716"/>
    <mergeCell ref="D715:D716"/>
    <mergeCell ref="A717:A718"/>
    <mergeCell ref="B717:B718"/>
    <mergeCell ref="C717:C718"/>
    <mergeCell ref="D717:D718"/>
    <mergeCell ref="A719:A720"/>
    <mergeCell ref="B719:B720"/>
    <mergeCell ref="C719:C720"/>
    <mergeCell ref="D719:D720"/>
    <mergeCell ref="A721:A722"/>
    <mergeCell ref="B721:B722"/>
    <mergeCell ref="C721:C722"/>
    <mergeCell ref="D721:D722"/>
    <mergeCell ref="A723:A724"/>
    <mergeCell ref="B723:B724"/>
    <mergeCell ref="C723:C724"/>
    <mergeCell ref="D723:D724"/>
    <mergeCell ref="A725:A726"/>
    <mergeCell ref="B725:B726"/>
    <mergeCell ref="C725:C726"/>
    <mergeCell ref="D725:D726"/>
    <mergeCell ref="K725:K726"/>
    <mergeCell ref="A727:A728"/>
    <mergeCell ref="B727:B728"/>
    <mergeCell ref="C727:C728"/>
    <mergeCell ref="D727:D728"/>
    <mergeCell ref="A729:A730"/>
    <mergeCell ref="B729:B730"/>
    <mergeCell ref="C729:C730"/>
    <mergeCell ref="D729:D730"/>
    <mergeCell ref="A731:A732"/>
    <mergeCell ref="B731:B732"/>
    <mergeCell ref="C731:C732"/>
    <mergeCell ref="D731:D732"/>
    <mergeCell ref="A733:A734"/>
    <mergeCell ref="B733:B734"/>
    <mergeCell ref="C733:C734"/>
    <mergeCell ref="D733:D734"/>
    <mergeCell ref="A735:A736"/>
    <mergeCell ref="B735:B736"/>
    <mergeCell ref="C735:C736"/>
    <mergeCell ref="D735:D736"/>
    <mergeCell ref="A737:A738"/>
    <mergeCell ref="B737:B738"/>
    <mergeCell ref="C737:C738"/>
    <mergeCell ref="D737:D738"/>
    <mergeCell ref="A739:A740"/>
    <mergeCell ref="B739:B740"/>
    <mergeCell ref="C739:C740"/>
    <mergeCell ref="D739:D740"/>
    <mergeCell ref="A741:A742"/>
    <mergeCell ref="B741:B742"/>
    <mergeCell ref="C741:C742"/>
    <mergeCell ref="D741:D742"/>
    <mergeCell ref="C749:C750"/>
    <mergeCell ref="D749:D750"/>
    <mergeCell ref="A743:A744"/>
    <mergeCell ref="B743:B744"/>
    <mergeCell ref="C743:C744"/>
    <mergeCell ref="D743:D744"/>
    <mergeCell ref="A745:A746"/>
    <mergeCell ref="B745:B746"/>
    <mergeCell ref="C745:C746"/>
    <mergeCell ref="D745:D746"/>
    <mergeCell ref="A751:A752"/>
    <mergeCell ref="B751:B752"/>
    <mergeCell ref="C751:C752"/>
    <mergeCell ref="D751:D752"/>
    <mergeCell ref="A747:A748"/>
    <mergeCell ref="B747:B748"/>
    <mergeCell ref="C747:C748"/>
    <mergeCell ref="D747:D748"/>
    <mergeCell ref="A749:A750"/>
    <mergeCell ref="B749:B750"/>
  </mergeCells>
  <printOptions/>
  <pageMargins left="0.7086614173228347" right="0.7086614173228347" top="0.5118110236220472" bottom="1.09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進路指導課</cp:lastModifiedBy>
  <cp:lastPrinted>2018-12-21T06:20:18Z</cp:lastPrinted>
  <dcterms:created xsi:type="dcterms:W3CDTF">2003-08-14T03:52:55Z</dcterms:created>
  <dcterms:modified xsi:type="dcterms:W3CDTF">2018-12-21T06:21:03Z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